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413server\Desktops\Room 404\Digital Literacy\Spreadsheets\"/>
    </mc:Choice>
  </mc:AlternateContent>
  <bookViews>
    <workbookView xWindow="0" yWindow="0" windowWidth="28800" windowHeight="12435"/>
  </bookViews>
  <sheets>
    <sheet name="Score Sheet" sheetId="7" r:id="rId1"/>
    <sheet name="Part 1" sheetId="8" r:id="rId2"/>
    <sheet name="Part 2" sheetId="2" r:id="rId3"/>
    <sheet name="DO NOT DELETE" sheetId="11"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7" l="1"/>
  <c r="F4" i="11" l="1"/>
  <c r="F7" i="11"/>
  <c r="D6" i="11"/>
  <c r="D7" i="11"/>
  <c r="D8" i="11"/>
  <c r="C9" i="11"/>
  <c r="C10" i="11"/>
  <c r="B9" i="11"/>
  <c r="B10" i="11"/>
  <c r="B2" i="11"/>
  <c r="F5" i="11"/>
  <c r="C22" i="11"/>
  <c r="B22" i="11"/>
  <c r="A22" i="11"/>
  <c r="C21" i="11"/>
  <c r="B21" i="11"/>
  <c r="A21" i="11"/>
  <c r="C20" i="11"/>
  <c r="B20" i="11"/>
  <c r="A20" i="11"/>
  <c r="C19" i="11"/>
  <c r="B19" i="11"/>
  <c r="A19" i="11"/>
  <c r="C18" i="11"/>
  <c r="B18" i="11"/>
  <c r="A18" i="11"/>
  <c r="C17" i="11"/>
  <c r="B17" i="11"/>
  <c r="A17" i="11"/>
  <c r="C16" i="11"/>
  <c r="B16" i="11"/>
  <c r="A16" i="11"/>
  <c r="C15" i="11"/>
  <c r="B15" i="11"/>
  <c r="A15" i="11"/>
  <c r="C14" i="11"/>
  <c r="B14" i="11"/>
  <c r="A14" i="11"/>
  <c r="C13" i="11"/>
  <c r="B13" i="11"/>
  <c r="A13" i="11"/>
  <c r="B11" i="11"/>
  <c r="C11" i="11"/>
  <c r="D11" i="11"/>
  <c r="B3" i="11"/>
  <c r="B4" i="11"/>
  <c r="B5" i="11"/>
  <c r="B6" i="11"/>
  <c r="B7" i="11"/>
  <c r="B8" i="11"/>
  <c r="D3" i="11"/>
  <c r="D4" i="11"/>
  <c r="D5" i="11"/>
  <c r="D9" i="11"/>
  <c r="D10" i="11"/>
  <c r="D2" i="11"/>
  <c r="C3" i="11"/>
  <c r="C4" i="11"/>
  <c r="C5" i="11"/>
  <c r="C6" i="11"/>
  <c r="C7" i="11"/>
  <c r="C8" i="11"/>
  <c r="C2" i="11"/>
  <c r="C26" i="7" l="1"/>
  <c r="F6" i="11"/>
  <c r="C25" i="7" s="1"/>
  <c r="B12" i="11"/>
  <c r="C12" i="11"/>
  <c r="D12" i="11"/>
  <c r="A26" i="11"/>
  <c r="A27" i="11"/>
  <c r="C23" i="11" l="1"/>
  <c r="C24" i="11" s="1"/>
  <c r="B23" i="11"/>
  <c r="B24" i="11" s="1"/>
  <c r="A23" i="11"/>
  <c r="A24" i="11" s="1"/>
  <c r="F2" i="11" l="1"/>
  <c r="C21" i="7"/>
  <c r="G34" i="2"/>
  <c r="C20" i="7" s="1"/>
  <c r="F1" i="11"/>
  <c r="C23" i="7" s="1"/>
  <c r="C22" i="7"/>
  <c r="C24" i="7" l="1"/>
  <c r="C27" i="7" s="1"/>
  <c r="D15" i="7" l="1"/>
  <c r="D14" i="7"/>
  <c r="D13" i="7"/>
  <c r="D12" i="7"/>
  <c r="D11" i="7"/>
  <c r="C10" i="7"/>
  <c r="D10" i="7" s="1"/>
  <c r="C9" i="7"/>
  <c r="D9" i="7" s="1"/>
  <c r="C8" i="7"/>
  <c r="D8" i="7" s="1"/>
  <c r="C7" i="7"/>
  <c r="D7" i="7" s="1"/>
  <c r="D16" i="7" l="1"/>
</calcChain>
</file>

<file path=xl/sharedStrings.xml><?xml version="1.0" encoding="utf-8"?>
<sst xmlns="http://schemas.openxmlformats.org/spreadsheetml/2006/main" count="203" uniqueCount="116">
  <si>
    <t>Ethan</t>
  </si>
  <si>
    <t>1D: MIN</t>
  </si>
  <si>
    <t>1C: MAX</t>
  </si>
  <si>
    <t>1B: AVERAGE</t>
  </si>
  <si>
    <t>1A: SUM</t>
  </si>
  <si>
    <t>IE: COUNT</t>
  </si>
  <si>
    <t>Mary</t>
  </si>
  <si>
    <t>Jane</t>
  </si>
  <si>
    <t>Kelsey</t>
  </si>
  <si>
    <t>Kramer</t>
  </si>
  <si>
    <t>Timothy</t>
  </si>
  <si>
    <t>Greg</t>
  </si>
  <si>
    <t>Tom</t>
  </si>
  <si>
    <t>Brynn</t>
  </si>
  <si>
    <t>Joshua</t>
  </si>
  <si>
    <t>Ellis</t>
  </si>
  <si>
    <t>William</t>
  </si>
  <si>
    <t>Misty</t>
  </si>
  <si>
    <t>Dorian</t>
  </si>
  <si>
    <t>Eve</t>
  </si>
  <si>
    <t>Anastasia</t>
  </si>
  <si>
    <t>Payton</t>
  </si>
  <si>
    <t>Luke</t>
  </si>
  <si>
    <t>Allen</t>
  </si>
  <si>
    <t>Ariel</t>
  </si>
  <si>
    <t>Louis</t>
  </si>
  <si>
    <t>Burnadette</t>
  </si>
  <si>
    <t>Kristi</t>
  </si>
  <si>
    <t>George</t>
  </si>
  <si>
    <t>Taylor</t>
  </si>
  <si>
    <t>Madison</t>
  </si>
  <si>
    <t>Christine</t>
  </si>
  <si>
    <t>Bailey</t>
  </si>
  <si>
    <t>Marren</t>
  </si>
  <si>
    <t>Heather J.</t>
  </si>
  <si>
    <t>Heather K.</t>
  </si>
  <si>
    <t>Anne</t>
  </si>
  <si>
    <t>Michael</t>
  </si>
  <si>
    <t>Walter</t>
  </si>
  <si>
    <t>John</t>
  </si>
  <si>
    <t>Jason</t>
  </si>
  <si>
    <t>Karrie-Anne</t>
  </si>
  <si>
    <t>Gender</t>
  </si>
  <si>
    <t>Grade</t>
  </si>
  <si>
    <t>F</t>
  </si>
  <si>
    <t>M</t>
  </si>
  <si>
    <t>Green</t>
  </si>
  <si>
    <t>Red</t>
  </si>
  <si>
    <t>Blue</t>
  </si>
  <si>
    <t>Yellow</t>
  </si>
  <si>
    <t>Purple</t>
  </si>
  <si>
    <t>Team</t>
  </si>
  <si>
    <t xml:space="preserve">Yellow </t>
  </si>
  <si>
    <t>Greeen</t>
  </si>
  <si>
    <t>Male:</t>
  </si>
  <si>
    <t>Tabithah</t>
  </si>
  <si>
    <t>Joseph</t>
  </si>
  <si>
    <t>Claire</t>
  </si>
  <si>
    <t>Ian</t>
  </si>
  <si>
    <t>Isaac</t>
  </si>
  <si>
    <t>Grant</t>
  </si>
  <si>
    <t>Brett</t>
  </si>
  <si>
    <t>Female:</t>
  </si>
  <si>
    <t>Part 1: Simple Functions</t>
  </si>
  <si>
    <t>Score Sheet</t>
  </si>
  <si>
    <t>Grade 2:</t>
  </si>
  <si>
    <t>Grade 3:</t>
  </si>
  <si>
    <t>Grade 4:</t>
  </si>
  <si>
    <t># of Students:</t>
  </si>
  <si>
    <t>A: SUM</t>
  </si>
  <si>
    <t>B: AVERAGE</t>
  </si>
  <si>
    <t>C: MAX</t>
  </si>
  <si>
    <t>D: MIN</t>
  </si>
  <si>
    <t>E: COUNT</t>
  </si>
  <si>
    <t>F: COUNTA</t>
  </si>
  <si>
    <t>1G: COUNTIF</t>
  </si>
  <si>
    <t>1F: COUNTA</t>
  </si>
  <si>
    <t>Date</t>
  </si>
  <si>
    <t>Weight</t>
  </si>
  <si>
    <t>Waist</t>
  </si>
  <si>
    <t>Hips</t>
  </si>
  <si>
    <t>Body Fat</t>
  </si>
  <si>
    <t>Start Weight:</t>
  </si>
  <si>
    <t>Start Date:</t>
  </si>
  <si>
    <t>Chest</t>
  </si>
  <si>
    <t>Part 1: SUM, AVERAGE, MAX, MIN, COUNT, Uses for Counta &amp; Countif</t>
  </si>
  <si>
    <t>Weekly Loss</t>
  </si>
  <si>
    <t>Total Loss:</t>
  </si>
  <si>
    <t>Lowest Weekly Loss:</t>
  </si>
  <si>
    <t>Highest Weekly Loss:</t>
  </si>
  <si>
    <t>Average weekly Loss:</t>
  </si>
  <si>
    <t>Total Inches Lost:</t>
  </si>
  <si>
    <t>Totals:</t>
  </si>
  <si>
    <t>% Body Fat Lost:</t>
  </si>
  <si>
    <t>Start Lbs of Fat:</t>
  </si>
  <si>
    <t>End Lbs of Fat:</t>
  </si>
  <si>
    <t>Number of Weeks Dieting:</t>
  </si>
  <si>
    <t xml:space="preserve">End Weight: </t>
  </si>
  <si>
    <r>
      <t>A:</t>
    </r>
    <r>
      <rPr>
        <i/>
        <sz val="11"/>
        <color theme="1"/>
        <rFont val="Calibri"/>
        <family val="2"/>
        <scheme val="minor"/>
      </rPr>
      <t xml:space="preserve"> Weekly Loss</t>
    </r>
  </si>
  <si>
    <r>
      <t xml:space="preserve">B: </t>
    </r>
    <r>
      <rPr>
        <i/>
        <sz val="11"/>
        <color theme="1"/>
        <rFont val="Calibri"/>
        <family val="2"/>
        <scheme val="minor"/>
      </rPr>
      <t>Inches</t>
    </r>
  </si>
  <si>
    <r>
      <t>C:</t>
    </r>
    <r>
      <rPr>
        <i/>
        <sz val="11"/>
        <color theme="1"/>
        <rFont val="Calibri"/>
        <family val="2"/>
        <scheme val="minor"/>
      </rPr>
      <t xml:space="preserve"> Total Loss/Inches</t>
    </r>
  </si>
  <si>
    <r>
      <t xml:space="preserve">F: </t>
    </r>
    <r>
      <rPr>
        <i/>
        <sz val="11"/>
        <color theme="1"/>
        <rFont val="Calibri"/>
        <family val="2"/>
        <scheme val="minor"/>
      </rPr>
      <t>Body Fat</t>
    </r>
  </si>
  <si>
    <r>
      <t xml:space="preserve">E: </t>
    </r>
    <r>
      <rPr>
        <i/>
        <sz val="11"/>
        <color theme="1"/>
        <rFont val="Calibri"/>
        <family val="2"/>
        <scheme val="minor"/>
      </rPr>
      <t>Min/Max</t>
    </r>
  </si>
  <si>
    <r>
      <t xml:space="preserve">D: </t>
    </r>
    <r>
      <rPr>
        <i/>
        <sz val="11"/>
        <color theme="1"/>
        <rFont val="Calibri"/>
        <family val="2"/>
        <scheme val="minor"/>
      </rPr>
      <t>Average</t>
    </r>
  </si>
  <si>
    <t>G: Weeks</t>
  </si>
  <si>
    <t>Proper</t>
  </si>
  <si>
    <t>Lower</t>
  </si>
  <si>
    <t>Upper</t>
  </si>
  <si>
    <t>TOTAL:</t>
  </si>
  <si>
    <t>G: COUNTIF</t>
  </si>
  <si>
    <t>Total Fat Lost:</t>
  </si>
  <si>
    <t>Be careful not to change any data contained in these sheets. If you do, none of your answers will turn out right! If you accidentally delete data, save your work and pull up the original starter to check for the right data that was deleted.</t>
  </si>
  <si>
    <t xml:space="preserve">Name: </t>
  </si>
  <si>
    <t>Excel Lesson 3: Math Functions</t>
  </si>
  <si>
    <t>Part 2: Combining Formulas and Functions</t>
  </si>
  <si>
    <t>Scenario 2: Combining Formulas &amp; Functions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</si>
</sst>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0.0"/>
    <numFmt numFmtId="167" formatCode="0.0%"/>
  </numFmts>
  <fonts count="15" x14ac:knownFonts="1">
    <font>
      <sz val="11"/>
      <color theme="1"/>
      <name val="Calibri"/>
      <family val="2"/>
      <scheme val="minor"/>
    </font>
    <font>
      <sz val="10"/>
      <color theme="1"/>
      <name val="Calibri"/>
      <family val="2"/>
      <scheme val="minor"/>
    </font>
    <font>
      <sz val="11"/>
      <color theme="1"/>
      <name val="Calibri"/>
      <family val="2"/>
      <scheme val="minor"/>
    </font>
    <font>
      <sz val="11"/>
      <color theme="0"/>
      <name val="Calibri"/>
      <family val="2"/>
      <scheme val="minor"/>
    </font>
    <font>
      <sz val="8"/>
      <color theme="1"/>
      <name val="Calibri"/>
      <family val="2"/>
      <scheme val="minor"/>
    </font>
    <font>
      <sz val="9"/>
      <color theme="1"/>
      <name val="Calibri"/>
      <family val="2"/>
      <scheme val="minor"/>
    </font>
    <font>
      <sz val="16"/>
      <color theme="1"/>
      <name val="Calibri"/>
      <family val="2"/>
      <scheme val="minor"/>
    </font>
    <font>
      <sz val="18"/>
      <color theme="1"/>
      <name val="Calibri"/>
      <family val="2"/>
      <scheme val="minor"/>
    </font>
    <font>
      <i/>
      <sz val="11"/>
      <color theme="1"/>
      <name val="Calibri"/>
      <family val="2"/>
      <scheme val="minor"/>
    </font>
    <font>
      <i/>
      <sz val="9"/>
      <color theme="1"/>
      <name val="Calibri"/>
      <family val="2"/>
      <scheme val="minor"/>
    </font>
    <font>
      <sz val="20"/>
      <color theme="0"/>
      <name val="Calibri"/>
      <family val="2"/>
      <scheme val="minor"/>
    </font>
    <font>
      <i/>
      <sz val="12"/>
      <name val="Calibri"/>
      <family val="2"/>
      <scheme val="minor"/>
    </font>
    <font>
      <b/>
      <sz val="16"/>
      <color theme="1"/>
      <name val="Calibri"/>
      <family val="2"/>
      <scheme val="minor"/>
    </font>
    <font>
      <sz val="11"/>
      <name val="Calibri"/>
      <family val="2"/>
      <scheme val="minor"/>
    </font>
    <font>
      <b/>
      <sz val="2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92">
    <xf numFmtId="0" fontId="0" fillId="0" borderId="0" xfId="0"/>
    <xf numFmtId="1" fontId="0" fillId="0" borderId="0" xfId="0" applyNumberFormat="1"/>
    <xf numFmtId="0" fontId="5" fillId="0" borderId="0" xfId="0" applyFont="1"/>
    <xf numFmtId="0" fontId="0" fillId="2" borderId="0" xfId="0" applyFill="1"/>
    <xf numFmtId="0" fontId="7" fillId="2" borderId="0" xfId="0" applyFont="1" applyFill="1" applyAlignment="1"/>
    <xf numFmtId="0" fontId="1" fillId="0" borderId="1" xfId="0" applyFont="1" applyBorder="1" applyProtection="1"/>
    <xf numFmtId="0" fontId="1" fillId="0" borderId="1" xfId="0" applyFont="1" applyFill="1" applyBorder="1" applyProtection="1"/>
    <xf numFmtId="0" fontId="5" fillId="0" borderId="1" xfId="0" applyFont="1" applyBorder="1" applyProtection="1"/>
    <xf numFmtId="0" fontId="5" fillId="2" borderId="1" xfId="0" applyFont="1" applyFill="1" applyBorder="1" applyProtection="1"/>
    <xf numFmtId="0" fontId="5" fillId="3" borderId="1" xfId="0" applyFont="1" applyFill="1" applyBorder="1" applyProtection="1"/>
    <xf numFmtId="0" fontId="5" fillId="2" borderId="0" xfId="0" applyFont="1" applyFill="1" applyBorder="1" applyProtection="1"/>
    <xf numFmtId="0" fontId="0" fillId="3" borderId="1" xfId="0" applyFill="1" applyBorder="1" applyProtection="1"/>
    <xf numFmtId="0" fontId="0" fillId="0" borderId="0" xfId="0" applyProtection="1"/>
    <xf numFmtId="0" fontId="0" fillId="2" borderId="0" xfId="0" applyFill="1" applyBorder="1" applyProtection="1"/>
    <xf numFmtId="14" fontId="0" fillId="2" borderId="0" xfId="0" applyNumberFormat="1" applyFill="1" applyBorder="1" applyProtection="1"/>
    <xf numFmtId="0" fontId="0" fillId="3" borderId="1" xfId="0" applyFill="1" applyBorder="1" applyProtection="1">
      <protection locked="0"/>
    </xf>
    <xf numFmtId="14" fontId="0" fillId="3" borderId="1" xfId="0" applyNumberFormat="1" applyFill="1" applyBorder="1" applyProtection="1">
      <protection locked="0"/>
    </xf>
    <xf numFmtId="0" fontId="0" fillId="5" borderId="1" xfId="0" applyFill="1" applyBorder="1" applyAlignment="1" applyProtection="1">
      <alignment horizontal="center"/>
      <protection locked="0"/>
    </xf>
    <xf numFmtId="1" fontId="0" fillId="3" borderId="1" xfId="0" applyNumberFormat="1" applyFill="1" applyBorder="1" applyProtection="1">
      <protection locked="0"/>
    </xf>
    <xf numFmtId="0" fontId="0" fillId="2" borderId="1" xfId="0" applyFill="1" applyBorder="1" applyProtection="1"/>
    <xf numFmtId="0" fontId="5" fillId="2" borderId="5" xfId="0" applyFont="1" applyFill="1" applyBorder="1" applyProtection="1"/>
    <xf numFmtId="0" fontId="5" fillId="2" borderId="6" xfId="0" applyFont="1" applyFill="1" applyBorder="1" applyProtection="1"/>
    <xf numFmtId="0" fontId="5" fillId="4" borderId="5" xfId="0" applyFont="1" applyFill="1" applyBorder="1" applyProtection="1"/>
    <xf numFmtId="0" fontId="5" fillId="4" borderId="0" xfId="0" applyFont="1" applyFill="1" applyBorder="1" applyProtection="1"/>
    <xf numFmtId="0" fontId="5" fillId="4" borderId="6" xfId="0" applyFont="1" applyFill="1" applyBorder="1" applyProtection="1"/>
    <xf numFmtId="0" fontId="5" fillId="2" borderId="10" xfId="0" applyFont="1" applyFill="1" applyBorder="1" applyProtection="1"/>
    <xf numFmtId="0" fontId="5" fillId="2" borderId="11" xfId="0" applyFont="1" applyFill="1" applyBorder="1" applyProtection="1"/>
    <xf numFmtId="0" fontId="4" fillId="2" borderId="0" xfId="0" applyFont="1" applyFill="1" applyBorder="1" applyProtection="1"/>
    <xf numFmtId="0" fontId="5" fillId="2" borderId="7" xfId="0" applyFont="1" applyFill="1" applyBorder="1" applyProtection="1"/>
    <xf numFmtId="0" fontId="5" fillId="2" borderId="8" xfId="0" applyFont="1" applyFill="1" applyBorder="1" applyProtection="1"/>
    <xf numFmtId="0" fontId="5" fillId="2" borderId="9" xfId="0" applyFont="1" applyFill="1" applyBorder="1" applyProtection="1"/>
    <xf numFmtId="0" fontId="13" fillId="0" borderId="0" xfId="0" applyFont="1"/>
    <xf numFmtId="0" fontId="0" fillId="2" borderId="5" xfId="0" applyFill="1" applyBorder="1" applyProtection="1"/>
    <xf numFmtId="0" fontId="0" fillId="2" borderId="6" xfId="0" applyFill="1" applyBorder="1" applyProtection="1"/>
    <xf numFmtId="0" fontId="0" fillId="0" borderId="5" xfId="0" applyBorder="1" applyProtection="1"/>
    <xf numFmtId="0" fontId="0" fillId="0" borderId="0" xfId="0" applyBorder="1" applyProtection="1"/>
    <xf numFmtId="0" fontId="0" fillId="0" borderId="0" xfId="0" applyBorder="1" applyAlignment="1" applyProtection="1">
      <alignment horizontal="center"/>
    </xf>
    <xf numFmtId="1" fontId="0" fillId="2" borderId="6" xfId="0" applyNumberFormat="1" applyFill="1" applyBorder="1" applyProtection="1"/>
    <xf numFmtId="0" fontId="3" fillId="2" borderId="0" xfId="0" applyFont="1" applyFill="1" applyBorder="1" applyProtection="1"/>
    <xf numFmtId="0" fontId="13" fillId="2" borderId="0" xfId="0" applyFont="1" applyFill="1" applyBorder="1" applyProtection="1"/>
    <xf numFmtId="0" fontId="0" fillId="2" borderId="5" xfId="0" applyFill="1" applyBorder="1" applyAlignment="1" applyProtection="1">
      <alignment horizontal="right"/>
    </xf>
    <xf numFmtId="0" fontId="0" fillId="2" borderId="0" xfId="0" applyFill="1" applyBorder="1" applyAlignment="1" applyProtection="1">
      <alignment horizontal="right"/>
    </xf>
    <xf numFmtId="0" fontId="0" fillId="2" borderId="7" xfId="0" applyFill="1" applyBorder="1" applyProtection="1"/>
    <xf numFmtId="0" fontId="0" fillId="2" borderId="8" xfId="0" applyFill="1" applyBorder="1" applyProtection="1"/>
    <xf numFmtId="0" fontId="13" fillId="2" borderId="8" xfId="0" applyFont="1" applyFill="1" applyBorder="1" applyProtection="1"/>
    <xf numFmtId="0" fontId="0" fillId="2" borderId="9" xfId="0" applyFill="1" applyBorder="1" applyProtection="1"/>
    <xf numFmtId="0" fontId="5" fillId="3" borderId="10" xfId="0" applyFont="1" applyFill="1" applyBorder="1" applyProtection="1"/>
    <xf numFmtId="0" fontId="5" fillId="3" borderId="1" xfId="0" applyFont="1" applyFill="1" applyBorder="1" applyAlignment="1" applyProtection="1">
      <alignment horizontal="center"/>
    </xf>
    <xf numFmtId="0" fontId="5" fillId="3" borderId="11" xfId="0" applyFont="1" applyFill="1" applyBorder="1" applyAlignment="1" applyProtection="1">
      <alignment horizontal="center"/>
    </xf>
    <xf numFmtId="0" fontId="5" fillId="3" borderId="1" xfId="0" applyFont="1" applyFill="1" applyBorder="1"/>
    <xf numFmtId="0" fontId="3" fillId="0" borderId="0" xfId="0" applyFont="1" applyFill="1" applyProtection="1"/>
    <xf numFmtId="0" fontId="3" fillId="0" borderId="0" xfId="0" applyFont="1" applyFill="1"/>
    <xf numFmtId="0" fontId="0" fillId="0" borderId="0" xfId="0" applyFill="1"/>
    <xf numFmtId="1" fontId="3" fillId="0" borderId="0" xfId="0" applyNumberFormat="1" applyFont="1" applyFill="1" applyProtection="1"/>
    <xf numFmtId="9" fontId="3" fillId="0" borderId="0" xfId="1" applyFont="1" applyFill="1" applyProtection="1"/>
    <xf numFmtId="165" fontId="0" fillId="3" borderId="1" xfId="0" applyNumberFormat="1" applyFill="1" applyBorder="1" applyProtection="1">
      <protection locked="0"/>
    </xf>
    <xf numFmtId="167" fontId="0" fillId="3" borderId="1" xfId="0" applyNumberFormat="1" applyFill="1" applyBorder="1" applyProtection="1">
      <protection locked="0"/>
    </xf>
    <xf numFmtId="14" fontId="1" fillId="0" borderId="10" xfId="0" applyNumberFormat="1" applyFont="1" applyBorder="1" applyProtection="1">
      <protection locked="0"/>
    </xf>
    <xf numFmtId="1" fontId="0" fillId="7" borderId="1" xfId="0" applyNumberFormat="1" applyFill="1" applyBorder="1" applyAlignment="1" applyProtection="1">
      <alignment horizontal="center"/>
      <protection locked="0"/>
    </xf>
    <xf numFmtId="0" fontId="1" fillId="0" borderId="1" xfId="1" applyNumberFormat="1" applyFont="1" applyBorder="1" applyProtection="1"/>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2" borderId="4"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7" fillId="2" borderId="4" xfId="0" applyFont="1" applyFill="1" applyBorder="1" applyAlignment="1" applyProtection="1">
      <alignment horizontal="center"/>
    </xf>
    <xf numFmtId="0" fontId="14" fillId="2" borderId="1" xfId="0" applyFont="1" applyFill="1" applyBorder="1" applyAlignment="1" applyProtection="1">
      <alignment horizontal="center" vertical="center"/>
      <protection locked="0"/>
    </xf>
    <xf numFmtId="0" fontId="10" fillId="6" borderId="2" xfId="0" applyFont="1" applyFill="1" applyBorder="1" applyAlignment="1" applyProtection="1">
      <alignment horizontal="center"/>
    </xf>
    <xf numFmtId="0" fontId="10" fillId="6" borderId="3" xfId="0" applyFont="1" applyFill="1" applyBorder="1" applyAlignment="1" applyProtection="1">
      <alignment horizontal="center"/>
    </xf>
    <xf numFmtId="0" fontId="10" fillId="6" borderId="4" xfId="0" applyFont="1" applyFill="1" applyBorder="1" applyAlignment="1" applyProtection="1">
      <alignment horizontal="center"/>
    </xf>
    <xf numFmtId="0" fontId="11" fillId="2" borderId="5"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6" xfId="0" applyFont="1" applyFill="1" applyBorder="1" applyAlignment="1" applyProtection="1">
      <alignment horizontal="center"/>
    </xf>
    <xf numFmtId="0" fontId="12" fillId="2" borderId="5" xfId="0" applyFont="1" applyFill="1" applyBorder="1" applyAlignment="1" applyProtection="1">
      <alignment horizontal="center"/>
    </xf>
    <xf numFmtId="0" fontId="12" fillId="2" borderId="0" xfId="0" applyFont="1" applyFill="1" applyBorder="1" applyAlignment="1" applyProtection="1">
      <alignment horizontal="center"/>
    </xf>
    <xf numFmtId="0" fontId="12" fillId="2" borderId="6" xfId="0" applyFont="1" applyFill="1" applyBorder="1" applyAlignment="1" applyProtection="1">
      <alignment horizontal="center"/>
    </xf>
    <xf numFmtId="0" fontId="0" fillId="3" borderId="5" xfId="0" applyFill="1" applyBorder="1" applyProtection="1"/>
    <xf numFmtId="0" fontId="0" fillId="3" borderId="0" xfId="0" applyFill="1" applyBorder="1" applyProtection="1"/>
    <xf numFmtId="0" fontId="0" fillId="2" borderId="1" xfId="0" applyFill="1" applyBorder="1" applyAlignment="1" applyProtection="1">
      <alignment horizontal="center"/>
    </xf>
    <xf numFmtId="0" fontId="9" fillId="2" borderId="0" xfId="0" applyFont="1" applyFill="1" applyBorder="1" applyProtection="1"/>
    <xf numFmtId="0" fontId="0" fillId="3" borderId="1" xfId="0" applyFill="1" applyBorder="1" applyAlignment="1" applyProtection="1">
      <alignment horizontal="center"/>
    </xf>
    <xf numFmtId="0" fontId="1" fillId="3" borderId="5" xfId="0" applyFont="1" applyFill="1" applyBorder="1" applyProtection="1"/>
    <xf numFmtId="0" fontId="0" fillId="2" borderId="0" xfId="0" applyNumberFormat="1" applyFill="1" applyBorder="1" applyProtection="1"/>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9" xfId="0"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zoomScaleNormal="100" workbookViewId="0">
      <selection activeCell="F7" sqref="F7:H8"/>
    </sheetView>
  </sheetViews>
  <sheetFormatPr defaultRowHeight="15" x14ac:dyDescent="0.25"/>
  <cols>
    <col min="1" max="1" width="3.42578125" style="12" customWidth="1"/>
    <col min="2" max="2" width="18.7109375" style="12" bestFit="1" customWidth="1"/>
    <col min="3" max="3" width="9" style="12" bestFit="1" customWidth="1"/>
    <col min="4" max="4" width="9.140625" style="12"/>
    <col min="5" max="5" width="4.140625" style="12" customWidth="1"/>
    <col min="6" max="6" width="16.5703125" style="12" customWidth="1"/>
    <col min="7" max="7" width="8.42578125" style="12" bestFit="1" customWidth="1"/>
    <col min="8" max="8" width="9.140625" style="12"/>
    <col min="9" max="9" width="6.7109375" style="12" customWidth="1"/>
    <col min="10" max="16384" width="9.140625" style="12"/>
  </cols>
  <sheetData>
    <row r="1" spans="1:9" ht="26.25" x14ac:dyDescent="0.4">
      <c r="A1" s="67" t="s">
        <v>113</v>
      </c>
      <c r="B1" s="68"/>
      <c r="C1" s="68"/>
      <c r="D1" s="68"/>
      <c r="E1" s="68"/>
      <c r="F1" s="68"/>
      <c r="G1" s="68"/>
      <c r="H1" s="68"/>
      <c r="I1" s="69"/>
    </row>
    <row r="2" spans="1:9" ht="26.25" customHeight="1" x14ac:dyDescent="0.25">
      <c r="A2" s="70"/>
      <c r="B2" s="71"/>
      <c r="C2" s="71"/>
      <c r="D2" s="71"/>
      <c r="E2" s="71"/>
      <c r="F2" s="71"/>
      <c r="G2" s="71"/>
      <c r="H2" s="71"/>
      <c r="I2" s="72"/>
    </row>
    <row r="3" spans="1:9" ht="21" x14ac:dyDescent="0.35">
      <c r="A3" s="73" t="s">
        <v>64</v>
      </c>
      <c r="B3" s="74"/>
      <c r="C3" s="74"/>
      <c r="D3" s="74"/>
      <c r="E3" s="74"/>
      <c r="F3" s="74"/>
      <c r="G3" s="74"/>
      <c r="H3" s="74"/>
      <c r="I3" s="75"/>
    </row>
    <row r="4" spans="1:9" x14ac:dyDescent="0.25">
      <c r="A4" s="32"/>
      <c r="B4" s="13"/>
      <c r="C4" s="13"/>
      <c r="D4" s="13"/>
      <c r="E4" s="13"/>
      <c r="F4" s="13"/>
      <c r="G4" s="13"/>
      <c r="H4" s="13"/>
      <c r="I4" s="33"/>
    </row>
    <row r="5" spans="1:9" x14ac:dyDescent="0.25">
      <c r="A5" s="76" t="s">
        <v>63</v>
      </c>
      <c r="B5" s="77"/>
      <c r="C5" s="77"/>
      <c r="D5" s="77"/>
      <c r="E5" s="13"/>
      <c r="F5" s="13" t="s">
        <v>112</v>
      </c>
      <c r="G5" s="13"/>
      <c r="H5" s="13"/>
      <c r="I5" s="33"/>
    </row>
    <row r="6" spans="1:9" x14ac:dyDescent="0.25">
      <c r="A6" s="32"/>
      <c r="B6" s="13"/>
      <c r="C6" s="13"/>
      <c r="D6" s="13"/>
      <c r="E6" s="13"/>
      <c r="F6" s="13"/>
      <c r="G6" s="13"/>
      <c r="H6" s="13"/>
      <c r="I6" s="33"/>
    </row>
    <row r="7" spans="1:9" x14ac:dyDescent="0.25">
      <c r="A7" s="32"/>
      <c r="B7" s="13" t="s">
        <v>69</v>
      </c>
      <c r="C7" s="38">
        <f>SUM('Part 1'!A13:D13)</f>
        <v>0</v>
      </c>
      <c r="D7" s="78">
        <f>IF(C7=552718,1,0)</f>
        <v>0</v>
      </c>
      <c r="E7" s="13"/>
      <c r="F7" s="66"/>
      <c r="G7" s="66"/>
      <c r="H7" s="66"/>
      <c r="I7" s="33"/>
    </row>
    <row r="8" spans="1:9" x14ac:dyDescent="0.25">
      <c r="A8" s="32"/>
      <c r="B8" s="13" t="s">
        <v>70</v>
      </c>
      <c r="C8" s="38">
        <f>SUM('Part 1'!A24:D24)</f>
        <v>0</v>
      </c>
      <c r="D8" s="78">
        <f>IF(C8=56188.75,1,0)</f>
        <v>0</v>
      </c>
      <c r="E8" s="13"/>
      <c r="F8" s="66"/>
      <c r="G8" s="66"/>
      <c r="H8" s="66"/>
      <c r="I8" s="33"/>
    </row>
    <row r="9" spans="1:9" x14ac:dyDescent="0.25">
      <c r="A9" s="32"/>
      <c r="B9" s="13" t="s">
        <v>71</v>
      </c>
      <c r="C9" s="38">
        <f>SUM('Part 1'!A40:D40)</f>
        <v>0</v>
      </c>
      <c r="D9" s="78">
        <f>IF(C9=107073,1,0)</f>
        <v>0</v>
      </c>
      <c r="E9" s="13"/>
      <c r="F9" s="13"/>
      <c r="G9" s="13"/>
      <c r="H9" s="13"/>
      <c r="I9" s="33"/>
    </row>
    <row r="10" spans="1:9" x14ac:dyDescent="0.25">
      <c r="A10" s="32"/>
      <c r="B10" s="13" t="s">
        <v>72</v>
      </c>
      <c r="C10" s="38">
        <f>SUM('Part 1'!A56:D56)</f>
        <v>0</v>
      </c>
      <c r="D10" s="78">
        <f>IF(C10=16530,1,0)</f>
        <v>0</v>
      </c>
      <c r="E10" s="13"/>
      <c r="F10" s="13"/>
      <c r="G10" s="13"/>
      <c r="H10" s="13"/>
      <c r="I10" s="33"/>
    </row>
    <row r="11" spans="1:9" x14ac:dyDescent="0.25">
      <c r="A11" s="32"/>
      <c r="B11" s="13" t="s">
        <v>73</v>
      </c>
      <c r="C11" s="13"/>
      <c r="D11" s="78">
        <f>IF('Part 1'!F56=52,1,0)</f>
        <v>0</v>
      </c>
      <c r="E11" s="13"/>
      <c r="F11" s="13"/>
      <c r="G11" s="13"/>
      <c r="H11" s="13"/>
      <c r="I11" s="33"/>
    </row>
    <row r="12" spans="1:9" x14ac:dyDescent="0.25">
      <c r="A12" s="32"/>
      <c r="B12" s="13" t="s">
        <v>74</v>
      </c>
      <c r="C12" s="13"/>
      <c r="D12" s="78">
        <f>IF('Part 1'!I49=44,1,0)</f>
        <v>0</v>
      </c>
      <c r="E12" s="13"/>
      <c r="F12" s="13"/>
      <c r="G12" s="13"/>
      <c r="H12" s="13"/>
      <c r="I12" s="33"/>
    </row>
    <row r="13" spans="1:9" x14ac:dyDescent="0.25">
      <c r="A13" s="32"/>
      <c r="B13" s="13" t="s">
        <v>109</v>
      </c>
      <c r="C13" s="79" t="s">
        <v>42</v>
      </c>
      <c r="D13" s="78">
        <f>IF(AND('Part 1'!I52=24,'Part 1'!I53=20),1,0)</f>
        <v>0</v>
      </c>
      <c r="E13" s="13"/>
      <c r="F13" s="13"/>
      <c r="G13" s="13"/>
      <c r="H13" s="13"/>
      <c r="I13" s="33"/>
    </row>
    <row r="14" spans="1:9" x14ac:dyDescent="0.25">
      <c r="A14" s="32"/>
      <c r="B14" s="13"/>
      <c r="C14" s="79" t="s">
        <v>43</v>
      </c>
      <c r="D14" s="78">
        <f>IF(AND('Part 1'!I55=13,'Part 1'!I56=16,'Part 1'!I57=15),1,0)</f>
        <v>0</v>
      </c>
      <c r="E14" s="13"/>
      <c r="F14" s="13"/>
      <c r="G14" s="13"/>
      <c r="H14" s="13"/>
      <c r="I14" s="33"/>
    </row>
    <row r="15" spans="1:9" x14ac:dyDescent="0.25">
      <c r="A15" s="32"/>
      <c r="B15" s="13"/>
      <c r="C15" s="79" t="s">
        <v>51</v>
      </c>
      <c r="D15" s="78">
        <f>IF(AND('Part 1'!K52=8,'Part 1'!K53=9,'Part 1'!K54=7,'Part 1'!K55=9,'Part 1'!K56=9),2,0)</f>
        <v>0</v>
      </c>
      <c r="E15" s="13"/>
      <c r="F15" s="13"/>
      <c r="G15" s="13"/>
      <c r="H15" s="13"/>
      <c r="I15" s="33"/>
    </row>
    <row r="16" spans="1:9" x14ac:dyDescent="0.25">
      <c r="A16" s="32"/>
      <c r="B16" s="13"/>
      <c r="C16" s="13"/>
      <c r="D16" s="80">
        <f>SUM(D7:D15)</f>
        <v>0</v>
      </c>
      <c r="E16" s="13"/>
      <c r="F16" s="13"/>
      <c r="G16" s="13"/>
      <c r="H16" s="13"/>
      <c r="I16" s="33"/>
    </row>
    <row r="17" spans="1:15" x14ac:dyDescent="0.25">
      <c r="A17" s="32"/>
      <c r="B17" s="13"/>
      <c r="C17" s="13"/>
      <c r="D17" s="13"/>
      <c r="E17" s="13"/>
      <c r="F17" s="13"/>
      <c r="G17" s="13"/>
      <c r="H17" s="13"/>
      <c r="I17" s="33"/>
    </row>
    <row r="18" spans="1:15" x14ac:dyDescent="0.25">
      <c r="A18" s="81" t="s">
        <v>114</v>
      </c>
      <c r="B18" s="77"/>
      <c r="C18" s="77"/>
      <c r="D18" s="77"/>
      <c r="E18" s="13"/>
      <c r="F18" s="13"/>
      <c r="G18" s="13"/>
      <c r="H18" s="13"/>
      <c r="I18" s="33"/>
    </row>
    <row r="19" spans="1:15" x14ac:dyDescent="0.25">
      <c r="A19" s="32"/>
      <c r="B19" s="13"/>
      <c r="C19" s="13"/>
      <c r="D19" s="13"/>
      <c r="E19" s="13"/>
      <c r="F19" s="13"/>
      <c r="G19" s="13"/>
      <c r="H19" s="13"/>
      <c r="I19" s="33"/>
    </row>
    <row r="20" spans="1:15" x14ac:dyDescent="0.25">
      <c r="A20" s="32"/>
      <c r="B20" s="82" t="s">
        <v>98</v>
      </c>
      <c r="C20" s="19" t="b">
        <f>IF('Part 2'!G34=21.5,1)</f>
        <v>0</v>
      </c>
      <c r="D20" s="13"/>
      <c r="E20" s="13"/>
      <c r="F20" s="13"/>
      <c r="G20" s="13"/>
      <c r="H20" s="13"/>
      <c r="I20" s="33"/>
    </row>
    <row r="21" spans="1:15" x14ac:dyDescent="0.25">
      <c r="A21" s="32"/>
      <c r="B21" s="13" t="s">
        <v>99</v>
      </c>
      <c r="C21" s="19">
        <f>IF(AND('Part 2'!D34=7.5,'Part 2'!E34=5.5,'Part 2'!F34=4),1,0)</f>
        <v>0</v>
      </c>
      <c r="D21" s="13"/>
      <c r="E21" s="13"/>
      <c r="F21" s="13"/>
      <c r="G21" s="13"/>
      <c r="H21" s="13"/>
      <c r="I21" s="33"/>
    </row>
    <row r="22" spans="1:15" x14ac:dyDescent="0.25">
      <c r="A22" s="32"/>
      <c r="B22" s="13" t="s">
        <v>100</v>
      </c>
      <c r="C22" s="19">
        <f>IF(AND('Part 2'!C36=21.5,'Part 2'!C37=17),1,0)</f>
        <v>0</v>
      </c>
      <c r="D22" s="13"/>
      <c r="E22" s="13"/>
      <c r="F22" s="13"/>
      <c r="G22" s="13"/>
      <c r="H22" s="13"/>
      <c r="I22" s="33"/>
    </row>
    <row r="23" spans="1:15" x14ac:dyDescent="0.25">
      <c r="A23" s="32"/>
      <c r="B23" s="13" t="s">
        <v>103</v>
      </c>
      <c r="C23" s="19">
        <f>IF('DO NOT DELETE'!F1=0.8,1,0)</f>
        <v>0</v>
      </c>
      <c r="D23" s="13"/>
      <c r="E23" s="13"/>
      <c r="F23" s="13"/>
      <c r="G23" s="13"/>
      <c r="H23" s="13"/>
      <c r="I23" s="33"/>
    </row>
    <row r="24" spans="1:15" x14ac:dyDescent="0.25">
      <c r="A24" s="32"/>
      <c r="B24" s="13" t="s">
        <v>102</v>
      </c>
      <c r="C24" s="19">
        <f>IF(AND('DO NOT DELETE'!F2=2.3,'DO NOT DELETE'!F3&lt;=-4),1,0)</f>
        <v>0</v>
      </c>
      <c r="D24" s="13"/>
      <c r="E24" s="13"/>
      <c r="F24" s="13"/>
      <c r="G24" s="13"/>
      <c r="H24" s="13"/>
      <c r="I24" s="33"/>
    </row>
    <row r="25" spans="1:15" x14ac:dyDescent="0.25">
      <c r="A25" s="32"/>
      <c r="B25" s="13" t="s">
        <v>101</v>
      </c>
      <c r="C25" s="19">
        <f>IF(AND('DO NOT DELETE'!F4=0.1,'DO NOT DELETE'!F5=76.8,'DO NOT DELETE'!F6=50.8,'DO NOT DELETE'!F7=26),3,0)</f>
        <v>0</v>
      </c>
      <c r="D25" s="13"/>
      <c r="E25" s="13"/>
      <c r="F25" s="13"/>
      <c r="G25" s="13"/>
      <c r="H25" s="13"/>
      <c r="I25" s="33"/>
    </row>
    <row r="26" spans="1:15" x14ac:dyDescent="0.25">
      <c r="A26" s="32"/>
      <c r="B26" s="13" t="s">
        <v>104</v>
      </c>
      <c r="C26" s="19">
        <f>IF('Part 2'!C45=27,1,0)</f>
        <v>0</v>
      </c>
      <c r="D26" s="13"/>
      <c r="E26" s="13"/>
      <c r="F26" s="13"/>
      <c r="G26" s="13"/>
      <c r="H26" s="13"/>
      <c r="I26" s="33"/>
    </row>
    <row r="27" spans="1:15" x14ac:dyDescent="0.25">
      <c r="A27" s="32"/>
      <c r="B27" s="13"/>
      <c r="C27" s="11">
        <f>SUM(C20:C26)</f>
        <v>0</v>
      </c>
      <c r="D27" s="13"/>
      <c r="E27" s="13"/>
      <c r="F27" s="13"/>
      <c r="G27" s="13"/>
      <c r="H27" s="13"/>
      <c r="I27" s="33"/>
      <c r="L27" s="35"/>
      <c r="M27" s="35"/>
      <c r="N27" s="35"/>
      <c r="O27" s="35"/>
    </row>
    <row r="28" spans="1:15" x14ac:dyDescent="0.25">
      <c r="A28" s="32"/>
      <c r="B28" s="13"/>
      <c r="C28" s="13"/>
      <c r="D28" s="13"/>
      <c r="E28" s="13"/>
      <c r="F28" s="13"/>
      <c r="G28" s="13"/>
      <c r="H28" s="13"/>
      <c r="I28" s="33"/>
      <c r="L28" s="35"/>
      <c r="M28" s="35"/>
      <c r="N28" s="35"/>
      <c r="O28" s="35"/>
    </row>
    <row r="29" spans="1:15" x14ac:dyDescent="0.25">
      <c r="A29" s="13"/>
      <c r="B29" s="13"/>
      <c r="C29" s="13"/>
      <c r="D29" s="13"/>
      <c r="E29" s="13"/>
      <c r="F29" s="13" t="s">
        <v>108</v>
      </c>
      <c r="G29" s="11">
        <f>D16+C27</f>
        <v>0</v>
      </c>
      <c r="H29" s="13"/>
      <c r="I29" s="33"/>
      <c r="L29" s="35"/>
      <c r="M29" s="35"/>
      <c r="N29" s="35"/>
      <c r="O29" s="35"/>
    </row>
    <row r="30" spans="1:15" x14ac:dyDescent="0.25">
      <c r="A30" s="13"/>
      <c r="B30" s="13"/>
      <c r="C30" s="13"/>
      <c r="D30" s="13"/>
      <c r="E30" s="13"/>
      <c r="F30" s="13"/>
      <c r="G30" s="13"/>
      <c r="H30" s="13"/>
      <c r="I30" s="33"/>
      <c r="L30" s="35"/>
      <c r="M30" s="35"/>
      <c r="N30" s="35"/>
      <c r="O30" s="35"/>
    </row>
    <row r="31" spans="1:15" x14ac:dyDescent="0.25">
      <c r="A31" s="13"/>
      <c r="B31" s="13"/>
      <c r="C31" s="13"/>
      <c r="D31" s="13"/>
      <c r="E31" s="13"/>
      <c r="F31" s="13"/>
      <c r="G31" s="13"/>
      <c r="H31" s="13"/>
      <c r="I31" s="33"/>
      <c r="L31" s="35"/>
      <c r="M31" s="35"/>
      <c r="N31" s="35"/>
      <c r="O31" s="35"/>
    </row>
    <row r="32" spans="1:15" ht="15.75" thickBot="1" x14ac:dyDescent="0.3">
      <c r="A32" s="13"/>
      <c r="B32" s="13"/>
      <c r="C32" s="13"/>
      <c r="D32" s="13"/>
      <c r="E32" s="13"/>
      <c r="F32" s="13"/>
      <c r="G32" s="13"/>
      <c r="H32" s="13"/>
      <c r="I32" s="33"/>
      <c r="L32" s="35"/>
      <c r="M32" s="35"/>
      <c r="N32" s="35"/>
      <c r="O32" s="35"/>
    </row>
    <row r="33" spans="1:15" x14ac:dyDescent="0.25">
      <c r="A33" s="13"/>
      <c r="B33" s="13"/>
      <c r="C33" s="13"/>
      <c r="D33" s="13"/>
      <c r="E33" s="13"/>
      <c r="F33" s="83" t="s">
        <v>111</v>
      </c>
      <c r="G33" s="84"/>
      <c r="H33" s="85"/>
      <c r="I33" s="33"/>
      <c r="L33" s="35"/>
      <c r="M33" s="35"/>
      <c r="N33" s="35"/>
      <c r="O33" s="35"/>
    </row>
    <row r="34" spans="1:15" x14ac:dyDescent="0.25">
      <c r="A34" s="13"/>
      <c r="B34" s="13"/>
      <c r="C34" s="13"/>
      <c r="D34" s="13"/>
      <c r="E34" s="13"/>
      <c r="F34" s="86"/>
      <c r="G34" s="87"/>
      <c r="H34" s="88"/>
      <c r="I34" s="33"/>
      <c r="L34" s="35"/>
      <c r="M34" s="35"/>
      <c r="N34" s="35"/>
      <c r="O34" s="35"/>
    </row>
    <row r="35" spans="1:15" x14ac:dyDescent="0.25">
      <c r="A35" s="13"/>
      <c r="B35" s="13"/>
      <c r="C35" s="13"/>
      <c r="D35" s="13"/>
      <c r="E35" s="13"/>
      <c r="F35" s="86"/>
      <c r="G35" s="87"/>
      <c r="H35" s="88"/>
      <c r="I35" s="33"/>
      <c r="L35" s="35"/>
      <c r="M35" s="35"/>
      <c r="N35" s="35"/>
      <c r="O35" s="35"/>
    </row>
    <row r="36" spans="1:15" x14ac:dyDescent="0.25">
      <c r="A36" s="32"/>
      <c r="B36" s="13"/>
      <c r="C36" s="13"/>
      <c r="D36" s="13"/>
      <c r="E36" s="13"/>
      <c r="F36" s="86"/>
      <c r="G36" s="87"/>
      <c r="H36" s="88"/>
      <c r="I36" s="33"/>
      <c r="L36" s="35"/>
      <c r="M36" s="35"/>
      <c r="N36" s="35"/>
      <c r="O36" s="35"/>
    </row>
    <row r="37" spans="1:15" x14ac:dyDescent="0.25">
      <c r="A37" s="32"/>
      <c r="B37" s="13"/>
      <c r="C37" s="13"/>
      <c r="D37" s="13"/>
      <c r="E37" s="13"/>
      <c r="F37" s="86"/>
      <c r="G37" s="87"/>
      <c r="H37" s="88"/>
      <c r="I37" s="33"/>
      <c r="L37" s="35"/>
      <c r="M37" s="35"/>
      <c r="N37" s="35"/>
      <c r="O37" s="35"/>
    </row>
    <row r="38" spans="1:15" x14ac:dyDescent="0.25">
      <c r="A38" s="32"/>
      <c r="B38" s="13"/>
      <c r="C38" s="13"/>
      <c r="D38" s="13"/>
      <c r="E38" s="13"/>
      <c r="F38" s="86"/>
      <c r="G38" s="87"/>
      <c r="H38" s="88"/>
      <c r="I38" s="33"/>
    </row>
    <row r="39" spans="1:15" x14ac:dyDescent="0.25">
      <c r="A39" s="32"/>
      <c r="B39" s="13"/>
      <c r="C39" s="13"/>
      <c r="D39" s="13"/>
      <c r="E39" s="13"/>
      <c r="F39" s="86"/>
      <c r="G39" s="87"/>
      <c r="H39" s="88"/>
      <c r="I39" s="33"/>
    </row>
    <row r="40" spans="1:15" ht="15.75" thickBot="1" x14ac:dyDescent="0.3">
      <c r="A40" s="32"/>
      <c r="B40" s="13"/>
      <c r="C40" s="13"/>
      <c r="D40" s="13"/>
      <c r="E40" s="13"/>
      <c r="F40" s="89"/>
      <c r="G40" s="90"/>
      <c r="H40" s="91"/>
      <c r="I40" s="33"/>
    </row>
    <row r="41" spans="1:15" x14ac:dyDescent="0.25">
      <c r="A41" s="32"/>
      <c r="B41" s="13"/>
      <c r="C41" s="13"/>
      <c r="D41" s="13"/>
      <c r="E41" s="13"/>
      <c r="F41" s="13"/>
      <c r="G41" s="13"/>
      <c r="H41" s="13"/>
      <c r="I41" s="33"/>
    </row>
    <row r="42" spans="1:15" x14ac:dyDescent="0.25">
      <c r="A42" s="32"/>
      <c r="B42" s="13"/>
      <c r="C42" s="13"/>
      <c r="D42" s="13"/>
      <c r="E42" s="13"/>
      <c r="F42" s="13"/>
      <c r="G42" s="13"/>
      <c r="H42" s="13"/>
      <c r="I42" s="33"/>
    </row>
    <row r="43" spans="1:15" x14ac:dyDescent="0.25">
      <c r="A43" s="32"/>
      <c r="B43" s="13"/>
      <c r="C43" s="13"/>
      <c r="D43" s="13"/>
      <c r="E43" s="13"/>
      <c r="F43" s="13"/>
      <c r="G43" s="13"/>
      <c r="H43" s="13"/>
      <c r="I43" s="33"/>
    </row>
    <row r="44" spans="1:15" x14ac:dyDescent="0.25">
      <c r="A44" s="32"/>
      <c r="B44" s="13"/>
      <c r="C44" s="13"/>
      <c r="D44" s="13"/>
      <c r="E44" s="13"/>
      <c r="F44" s="13"/>
      <c r="G44" s="13"/>
      <c r="H44" s="13"/>
      <c r="I44" s="33"/>
    </row>
    <row r="45" spans="1:15" ht="15.75" thickBot="1" x14ac:dyDescent="0.3">
      <c r="A45" s="42"/>
      <c r="B45" s="43"/>
      <c r="C45" s="43"/>
      <c r="D45" s="43"/>
      <c r="E45" s="43"/>
      <c r="F45" s="43"/>
      <c r="G45" s="43"/>
      <c r="H45" s="43"/>
      <c r="I45" s="45"/>
    </row>
  </sheetData>
  <sheetProtection sheet="1" objects="1" scenarios="1" selectLockedCells="1"/>
  <mergeCells count="5">
    <mergeCell ref="A3:I3"/>
    <mergeCell ref="A1:I1"/>
    <mergeCell ref="F33:H40"/>
    <mergeCell ref="A2:I2"/>
    <mergeCell ref="F7:H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workbookViewId="0">
      <selection activeCell="F26" sqref="F26"/>
    </sheetView>
  </sheetViews>
  <sheetFormatPr defaultRowHeight="15" x14ac:dyDescent="0.25"/>
  <cols>
    <col min="5" max="5" width="2.5703125" customWidth="1"/>
    <col min="6" max="6" width="8.42578125" bestFit="1" customWidth="1"/>
    <col min="7" max="7" width="2.28515625" customWidth="1"/>
    <col min="8" max="8" width="10.140625" bestFit="1" customWidth="1"/>
  </cols>
  <sheetData>
    <row r="1" spans="1:11" s="2" customFormat="1" ht="21" x14ac:dyDescent="0.35">
      <c r="A1" s="60" t="s">
        <v>85</v>
      </c>
      <c r="B1" s="61"/>
      <c r="C1" s="61"/>
      <c r="D1" s="61"/>
      <c r="E1" s="61"/>
      <c r="F1" s="61"/>
      <c r="G1" s="61"/>
      <c r="H1" s="61"/>
      <c r="I1" s="61"/>
      <c r="J1" s="61"/>
      <c r="K1" s="62"/>
    </row>
    <row r="2" spans="1:11" s="2" customFormat="1" ht="12" x14ac:dyDescent="0.2">
      <c r="A2" s="20"/>
      <c r="B2" s="10"/>
      <c r="C2" s="10"/>
      <c r="D2" s="10"/>
      <c r="E2" s="10"/>
      <c r="F2" s="10"/>
      <c r="G2" s="10"/>
      <c r="H2" s="10"/>
      <c r="I2" s="10"/>
      <c r="J2" s="10"/>
      <c r="K2" s="21"/>
    </row>
    <row r="3" spans="1:11" s="2" customFormat="1" ht="12" x14ac:dyDescent="0.2">
      <c r="A3" s="22" t="s">
        <v>4</v>
      </c>
      <c r="B3" s="23"/>
      <c r="C3" s="23"/>
      <c r="D3" s="23"/>
      <c r="E3" s="10"/>
      <c r="F3" s="23" t="s">
        <v>5</v>
      </c>
      <c r="G3" s="10"/>
      <c r="H3" s="23" t="s">
        <v>76</v>
      </c>
      <c r="I3" s="23"/>
      <c r="J3" s="23"/>
      <c r="K3" s="24"/>
    </row>
    <row r="4" spans="1:11" s="2" customFormat="1" ht="12" x14ac:dyDescent="0.2">
      <c r="A4" s="25">
        <v>56</v>
      </c>
      <c r="B4" s="8">
        <v>123</v>
      </c>
      <c r="C4" s="8">
        <v>1254</v>
      </c>
      <c r="D4" s="8">
        <v>71604</v>
      </c>
      <c r="E4" s="10"/>
      <c r="F4" s="8">
        <v>935</v>
      </c>
      <c r="G4" s="10"/>
      <c r="H4" s="8"/>
      <c r="I4" s="8" t="s">
        <v>42</v>
      </c>
      <c r="J4" s="8" t="s">
        <v>51</v>
      </c>
      <c r="K4" s="26" t="s">
        <v>43</v>
      </c>
    </row>
    <row r="5" spans="1:11" s="2" customFormat="1" ht="12" x14ac:dyDescent="0.2">
      <c r="A5" s="25">
        <v>45</v>
      </c>
      <c r="B5" s="8">
        <v>325</v>
      </c>
      <c r="C5" s="8">
        <v>3654</v>
      </c>
      <c r="D5" s="8">
        <v>22711</v>
      </c>
      <c r="E5" s="10"/>
      <c r="F5" s="8">
        <v>247</v>
      </c>
      <c r="G5" s="10"/>
      <c r="H5" s="8" t="s">
        <v>6</v>
      </c>
      <c r="I5" s="8" t="s">
        <v>44</v>
      </c>
      <c r="J5" s="8" t="s">
        <v>46</v>
      </c>
      <c r="K5" s="26">
        <v>4</v>
      </c>
    </row>
    <row r="6" spans="1:11" s="2" customFormat="1" ht="12" x14ac:dyDescent="0.2">
      <c r="A6" s="25">
        <v>87</v>
      </c>
      <c r="B6" s="8">
        <v>781</v>
      </c>
      <c r="C6" s="8">
        <v>2568</v>
      </c>
      <c r="D6" s="8">
        <v>44391</v>
      </c>
      <c r="E6" s="10"/>
      <c r="F6" s="8">
        <v>660</v>
      </c>
      <c r="G6" s="10"/>
      <c r="H6" s="8" t="s">
        <v>7</v>
      </c>
      <c r="I6" s="8" t="s">
        <v>44</v>
      </c>
      <c r="J6" s="8" t="s">
        <v>47</v>
      </c>
      <c r="K6" s="26">
        <v>3</v>
      </c>
    </row>
    <row r="7" spans="1:11" s="2" customFormat="1" ht="12" x14ac:dyDescent="0.2">
      <c r="A7" s="25">
        <v>54</v>
      </c>
      <c r="B7" s="8">
        <v>201</v>
      </c>
      <c r="C7" s="8">
        <v>2402</v>
      </c>
      <c r="D7" s="8">
        <v>71876</v>
      </c>
      <c r="E7" s="10"/>
      <c r="F7" s="8">
        <v>988</v>
      </c>
      <c r="G7" s="10"/>
      <c r="H7" s="8" t="s">
        <v>8</v>
      </c>
      <c r="I7" s="8" t="s">
        <v>44</v>
      </c>
      <c r="J7" s="8" t="s">
        <v>46</v>
      </c>
      <c r="K7" s="26">
        <v>4</v>
      </c>
    </row>
    <row r="8" spans="1:11" s="2" customFormat="1" ht="12" x14ac:dyDescent="0.2">
      <c r="A8" s="25">
        <v>12</v>
      </c>
      <c r="B8" s="8">
        <v>104</v>
      </c>
      <c r="C8" s="8">
        <v>3201</v>
      </c>
      <c r="D8" s="8">
        <v>90950</v>
      </c>
      <c r="E8" s="10"/>
      <c r="F8" s="8">
        <v>876</v>
      </c>
      <c r="G8" s="10"/>
      <c r="H8" s="8" t="s">
        <v>9</v>
      </c>
      <c r="I8" s="8" t="s">
        <v>45</v>
      </c>
      <c r="J8" s="8" t="s">
        <v>48</v>
      </c>
      <c r="K8" s="26">
        <v>2</v>
      </c>
    </row>
    <row r="9" spans="1:11" s="2" customFormat="1" ht="12" x14ac:dyDescent="0.2">
      <c r="A9" s="25">
        <v>25</v>
      </c>
      <c r="B9" s="8">
        <v>201</v>
      </c>
      <c r="C9" s="8">
        <v>9872</v>
      </c>
      <c r="D9" s="8">
        <v>75026</v>
      </c>
      <c r="E9" s="10"/>
      <c r="F9" s="8">
        <v>520</v>
      </c>
      <c r="G9" s="10"/>
      <c r="H9" s="8" t="s">
        <v>10</v>
      </c>
      <c r="I9" s="8" t="s">
        <v>45</v>
      </c>
      <c r="J9" s="8" t="s">
        <v>49</v>
      </c>
      <c r="K9" s="26">
        <v>4</v>
      </c>
    </row>
    <row r="10" spans="1:11" s="2" customFormat="1" ht="12" x14ac:dyDescent="0.2">
      <c r="A10" s="25">
        <v>4</v>
      </c>
      <c r="B10" s="8">
        <v>370</v>
      </c>
      <c r="C10" s="8">
        <v>2647</v>
      </c>
      <c r="D10" s="8">
        <v>23757</v>
      </c>
      <c r="E10" s="10"/>
      <c r="F10" s="8">
        <v>131</v>
      </c>
      <c r="G10" s="10"/>
      <c r="H10" s="8" t="s">
        <v>11</v>
      </c>
      <c r="I10" s="8" t="s">
        <v>45</v>
      </c>
      <c r="J10" s="8" t="s">
        <v>50</v>
      </c>
      <c r="K10" s="26">
        <v>3</v>
      </c>
    </row>
    <row r="11" spans="1:11" s="2" customFormat="1" ht="12" x14ac:dyDescent="0.2">
      <c r="A11" s="25">
        <v>2</v>
      </c>
      <c r="B11" s="8">
        <v>982</v>
      </c>
      <c r="C11" s="8">
        <v>3354</v>
      </c>
      <c r="D11" s="8">
        <v>45490</v>
      </c>
      <c r="E11" s="10"/>
      <c r="F11" s="8">
        <v>568</v>
      </c>
      <c r="G11" s="10"/>
      <c r="H11" s="8" t="s">
        <v>12</v>
      </c>
      <c r="I11" s="8" t="s">
        <v>45</v>
      </c>
      <c r="J11" s="8" t="s">
        <v>46</v>
      </c>
      <c r="K11" s="26">
        <v>4</v>
      </c>
    </row>
    <row r="12" spans="1:11" s="2" customFormat="1" ht="12" x14ac:dyDescent="0.2">
      <c r="A12" s="25">
        <v>21</v>
      </c>
      <c r="B12" s="8">
        <v>349</v>
      </c>
      <c r="C12" s="8">
        <v>6656</v>
      </c>
      <c r="D12" s="8">
        <v>67563</v>
      </c>
      <c r="E12" s="10"/>
      <c r="F12" s="8">
        <v>116</v>
      </c>
      <c r="G12" s="10"/>
      <c r="H12" s="8" t="s">
        <v>35</v>
      </c>
      <c r="I12" s="8" t="s">
        <v>44</v>
      </c>
      <c r="J12" s="8" t="s">
        <v>47</v>
      </c>
      <c r="K12" s="26">
        <v>2</v>
      </c>
    </row>
    <row r="13" spans="1:11" s="2" customFormat="1" ht="12" x14ac:dyDescent="0.2">
      <c r="A13" s="46"/>
      <c r="B13" s="9"/>
      <c r="C13" s="49"/>
      <c r="D13" s="9"/>
      <c r="E13" s="10"/>
      <c r="F13" s="8">
        <v>314</v>
      </c>
      <c r="G13" s="10"/>
      <c r="H13" s="8" t="s">
        <v>13</v>
      </c>
      <c r="I13" s="8" t="s">
        <v>44</v>
      </c>
      <c r="J13" s="8" t="s">
        <v>49</v>
      </c>
      <c r="K13" s="26">
        <v>3</v>
      </c>
    </row>
    <row r="14" spans="1:11" s="2" customFormat="1" ht="12" x14ac:dyDescent="0.2">
      <c r="A14" s="20"/>
      <c r="B14" s="10"/>
      <c r="C14" s="10"/>
      <c r="D14" s="10"/>
      <c r="E14" s="10"/>
      <c r="F14" s="8">
        <v>425</v>
      </c>
      <c r="G14" s="10"/>
      <c r="H14" s="8" t="s">
        <v>0</v>
      </c>
      <c r="I14" s="8" t="s">
        <v>45</v>
      </c>
      <c r="J14" s="8" t="s">
        <v>47</v>
      </c>
      <c r="K14" s="26">
        <v>4</v>
      </c>
    </row>
    <row r="15" spans="1:11" s="2" customFormat="1" ht="12" x14ac:dyDescent="0.2">
      <c r="A15" s="22" t="s">
        <v>3</v>
      </c>
      <c r="B15" s="23"/>
      <c r="C15" s="23"/>
      <c r="D15" s="23"/>
      <c r="E15" s="10"/>
      <c r="F15" s="8">
        <v>481</v>
      </c>
      <c r="G15" s="10"/>
      <c r="H15" s="8" t="s">
        <v>14</v>
      </c>
      <c r="I15" s="8" t="s">
        <v>45</v>
      </c>
      <c r="J15" s="8" t="s">
        <v>52</v>
      </c>
      <c r="K15" s="26">
        <v>2</v>
      </c>
    </row>
    <row r="16" spans="1:11" s="2" customFormat="1" ht="12" x14ac:dyDescent="0.2">
      <c r="A16" s="25">
        <v>93</v>
      </c>
      <c r="B16" s="8">
        <v>875</v>
      </c>
      <c r="C16" s="8">
        <v>3840</v>
      </c>
      <c r="D16" s="8">
        <v>15280</v>
      </c>
      <c r="E16" s="10"/>
      <c r="F16" s="8">
        <v>880</v>
      </c>
      <c r="G16" s="10"/>
      <c r="H16" s="8" t="s">
        <v>15</v>
      </c>
      <c r="I16" s="8" t="s">
        <v>45</v>
      </c>
      <c r="J16" s="8" t="s">
        <v>50</v>
      </c>
      <c r="K16" s="26">
        <v>2</v>
      </c>
    </row>
    <row r="17" spans="1:11" s="2" customFormat="1" ht="12" x14ac:dyDescent="0.2">
      <c r="A17" s="25">
        <v>66</v>
      </c>
      <c r="B17" s="8">
        <v>596</v>
      </c>
      <c r="C17" s="8">
        <v>3696</v>
      </c>
      <c r="D17" s="8">
        <v>17170</v>
      </c>
      <c r="E17" s="10"/>
      <c r="F17" s="8">
        <v>915</v>
      </c>
      <c r="G17" s="10"/>
      <c r="H17" s="8" t="s">
        <v>16</v>
      </c>
      <c r="I17" s="8" t="s">
        <v>45</v>
      </c>
      <c r="J17" s="8" t="s">
        <v>47</v>
      </c>
      <c r="K17" s="26">
        <v>2</v>
      </c>
    </row>
    <row r="18" spans="1:11" s="2" customFormat="1" ht="12" x14ac:dyDescent="0.2">
      <c r="A18" s="25">
        <v>56</v>
      </c>
      <c r="B18" s="8">
        <v>160</v>
      </c>
      <c r="C18" s="8">
        <v>8140</v>
      </c>
      <c r="D18" s="8">
        <v>76591</v>
      </c>
      <c r="E18" s="10"/>
      <c r="F18" s="8">
        <v>768</v>
      </c>
      <c r="G18" s="10"/>
      <c r="H18" s="8" t="s">
        <v>17</v>
      </c>
      <c r="I18" s="8" t="s">
        <v>44</v>
      </c>
      <c r="J18" s="8" t="s">
        <v>53</v>
      </c>
      <c r="K18" s="26">
        <v>3</v>
      </c>
    </row>
    <row r="19" spans="1:11" s="2" customFormat="1" ht="12" x14ac:dyDescent="0.2">
      <c r="A19" s="25">
        <v>81</v>
      </c>
      <c r="B19" s="8">
        <v>530</v>
      </c>
      <c r="C19" s="8">
        <v>6338</v>
      </c>
      <c r="D19" s="8">
        <v>60355</v>
      </c>
      <c r="E19" s="10"/>
      <c r="F19" s="8">
        <v>466</v>
      </c>
      <c r="G19" s="10"/>
      <c r="H19" s="8" t="s">
        <v>18</v>
      </c>
      <c r="I19" s="8" t="s">
        <v>45</v>
      </c>
      <c r="J19" s="8" t="s">
        <v>48</v>
      </c>
      <c r="K19" s="26">
        <v>3</v>
      </c>
    </row>
    <row r="20" spans="1:11" s="2" customFormat="1" ht="12" x14ac:dyDescent="0.2">
      <c r="A20" s="25">
        <v>9</v>
      </c>
      <c r="B20" s="8">
        <v>161</v>
      </c>
      <c r="C20" s="8">
        <v>3582</v>
      </c>
      <c r="D20" s="8">
        <v>78116</v>
      </c>
      <c r="E20" s="10"/>
      <c r="F20" s="8">
        <v>982</v>
      </c>
      <c r="G20" s="10"/>
      <c r="H20" s="8" t="s">
        <v>19</v>
      </c>
      <c r="I20" s="8" t="s">
        <v>44</v>
      </c>
      <c r="J20" s="8" t="s">
        <v>47</v>
      </c>
      <c r="K20" s="26">
        <v>4</v>
      </c>
    </row>
    <row r="21" spans="1:11" s="2" customFormat="1" ht="12" x14ac:dyDescent="0.2">
      <c r="A21" s="25">
        <v>67</v>
      </c>
      <c r="B21" s="8">
        <v>427</v>
      </c>
      <c r="C21" s="8">
        <v>2117</v>
      </c>
      <c r="D21" s="8">
        <v>86696</v>
      </c>
      <c r="E21" s="10"/>
      <c r="F21" s="8">
        <v>339</v>
      </c>
      <c r="G21" s="10"/>
      <c r="H21" s="8" t="s">
        <v>20</v>
      </c>
      <c r="I21" s="8" t="s">
        <v>44</v>
      </c>
      <c r="J21" s="8" t="s">
        <v>49</v>
      </c>
      <c r="K21" s="26">
        <v>4</v>
      </c>
    </row>
    <row r="22" spans="1:11" s="2" customFormat="1" ht="12" x14ac:dyDescent="0.2">
      <c r="A22" s="25">
        <v>22</v>
      </c>
      <c r="B22" s="8">
        <v>767</v>
      </c>
      <c r="C22" s="8">
        <v>5236</v>
      </c>
      <c r="D22" s="8">
        <v>20952</v>
      </c>
      <c r="E22" s="10"/>
      <c r="F22" s="8">
        <v>6</v>
      </c>
      <c r="G22" s="10"/>
      <c r="H22" s="8" t="s">
        <v>21</v>
      </c>
      <c r="I22" s="8" t="s">
        <v>44</v>
      </c>
      <c r="J22" s="8" t="s">
        <v>50</v>
      </c>
      <c r="K22" s="26">
        <v>3</v>
      </c>
    </row>
    <row r="23" spans="1:11" s="2" customFormat="1" ht="12" x14ac:dyDescent="0.2">
      <c r="A23" s="25">
        <v>64</v>
      </c>
      <c r="B23" s="8">
        <v>527</v>
      </c>
      <c r="C23" s="8">
        <v>2391</v>
      </c>
      <c r="D23" s="8">
        <v>54509</v>
      </c>
      <c r="E23" s="10"/>
      <c r="F23" s="8">
        <v>704</v>
      </c>
      <c r="G23" s="10"/>
      <c r="H23" s="8" t="s">
        <v>22</v>
      </c>
      <c r="I23" s="8" t="s">
        <v>45</v>
      </c>
      <c r="J23" s="8" t="s">
        <v>49</v>
      </c>
      <c r="K23" s="26">
        <v>2</v>
      </c>
    </row>
    <row r="24" spans="1:11" s="2" customFormat="1" ht="12" x14ac:dyDescent="0.2">
      <c r="A24" s="46"/>
      <c r="B24" s="9"/>
      <c r="C24" s="9"/>
      <c r="D24" s="9"/>
      <c r="E24" s="10"/>
      <c r="F24" s="8">
        <v>452</v>
      </c>
      <c r="G24" s="10"/>
      <c r="H24" s="8" t="s">
        <v>23</v>
      </c>
      <c r="I24" s="8" t="s">
        <v>45</v>
      </c>
      <c r="J24" s="8" t="s">
        <v>48</v>
      </c>
      <c r="K24" s="26">
        <v>4</v>
      </c>
    </row>
    <row r="25" spans="1:11" s="2" customFormat="1" ht="12" x14ac:dyDescent="0.2">
      <c r="A25" s="20"/>
      <c r="B25" s="10"/>
      <c r="C25" s="10"/>
      <c r="D25" s="10"/>
      <c r="E25" s="10"/>
      <c r="F25" s="8">
        <v>508</v>
      </c>
      <c r="G25" s="10"/>
      <c r="H25" s="8" t="s">
        <v>24</v>
      </c>
      <c r="I25" s="8" t="s">
        <v>44</v>
      </c>
      <c r="J25" s="8" t="s">
        <v>49</v>
      </c>
      <c r="K25" s="26">
        <v>4</v>
      </c>
    </row>
    <row r="26" spans="1:11" s="2" customFormat="1" ht="12" x14ac:dyDescent="0.2">
      <c r="A26" s="22" t="s">
        <v>2</v>
      </c>
      <c r="B26" s="23"/>
      <c r="C26" s="23"/>
      <c r="D26" s="23"/>
      <c r="E26" s="10"/>
      <c r="F26" s="8">
        <v>598</v>
      </c>
      <c r="G26" s="10"/>
      <c r="H26" s="8" t="s">
        <v>25</v>
      </c>
      <c r="I26" s="8" t="s">
        <v>45</v>
      </c>
      <c r="J26" s="8" t="s">
        <v>47</v>
      </c>
      <c r="K26" s="26">
        <v>3</v>
      </c>
    </row>
    <row r="27" spans="1:11" s="2" customFormat="1" ht="12" x14ac:dyDescent="0.2">
      <c r="A27" s="25">
        <v>7</v>
      </c>
      <c r="B27" s="8">
        <v>923</v>
      </c>
      <c r="C27" s="8">
        <v>8989</v>
      </c>
      <c r="D27" s="8">
        <v>11384</v>
      </c>
      <c r="E27" s="10"/>
      <c r="F27" s="8">
        <v>21</v>
      </c>
      <c r="G27" s="10"/>
      <c r="H27" s="8" t="s">
        <v>26</v>
      </c>
      <c r="I27" s="8" t="s">
        <v>44</v>
      </c>
      <c r="J27" s="8" t="s">
        <v>48</v>
      </c>
      <c r="K27" s="26">
        <v>2</v>
      </c>
    </row>
    <row r="28" spans="1:11" s="2" customFormat="1" ht="12" x14ac:dyDescent="0.2">
      <c r="A28" s="25">
        <v>38</v>
      </c>
      <c r="B28" s="8">
        <v>340</v>
      </c>
      <c r="C28" s="8">
        <v>7629</v>
      </c>
      <c r="D28" s="8">
        <v>51769</v>
      </c>
      <c r="E28" s="10"/>
      <c r="F28" s="8">
        <v>688</v>
      </c>
      <c r="G28" s="10"/>
      <c r="H28" s="8" t="s">
        <v>27</v>
      </c>
      <c r="I28" s="8" t="s">
        <v>44</v>
      </c>
      <c r="J28" s="8" t="s">
        <v>48</v>
      </c>
      <c r="K28" s="26">
        <v>3</v>
      </c>
    </row>
    <row r="29" spans="1:11" s="2" customFormat="1" ht="12" x14ac:dyDescent="0.2">
      <c r="A29" s="25">
        <v>65</v>
      </c>
      <c r="B29" s="8">
        <v>994</v>
      </c>
      <c r="C29" s="8">
        <v>7755</v>
      </c>
      <c r="D29" s="8">
        <v>50959</v>
      </c>
      <c r="E29" s="10"/>
      <c r="F29" s="8">
        <v>233</v>
      </c>
      <c r="G29" s="10"/>
      <c r="H29" s="8" t="s">
        <v>28</v>
      </c>
      <c r="I29" s="8" t="s">
        <v>45</v>
      </c>
      <c r="J29" s="8" t="s">
        <v>48</v>
      </c>
      <c r="K29" s="26">
        <v>2</v>
      </c>
    </row>
    <row r="30" spans="1:11" s="2" customFormat="1" ht="12" x14ac:dyDescent="0.2">
      <c r="A30" s="25">
        <v>74</v>
      </c>
      <c r="B30" s="8">
        <v>379</v>
      </c>
      <c r="C30" s="8">
        <v>3092</v>
      </c>
      <c r="D30" s="8">
        <v>47658</v>
      </c>
      <c r="E30" s="10"/>
      <c r="F30" s="8">
        <v>866</v>
      </c>
      <c r="G30" s="10"/>
      <c r="H30" s="8" t="s">
        <v>29</v>
      </c>
      <c r="I30" s="8" t="s">
        <v>45</v>
      </c>
      <c r="J30" s="8" t="s">
        <v>46</v>
      </c>
      <c r="K30" s="26">
        <v>2</v>
      </c>
    </row>
    <row r="31" spans="1:11" s="2" customFormat="1" ht="12" x14ac:dyDescent="0.2">
      <c r="A31" s="25">
        <v>74</v>
      </c>
      <c r="B31" s="8">
        <v>767</v>
      </c>
      <c r="C31" s="8">
        <v>8516</v>
      </c>
      <c r="D31" s="8">
        <v>55613</v>
      </c>
      <c r="E31" s="10"/>
      <c r="F31" s="8">
        <v>183</v>
      </c>
      <c r="G31" s="10"/>
      <c r="H31" s="8" t="s">
        <v>30</v>
      </c>
      <c r="I31" s="8" t="s">
        <v>44</v>
      </c>
      <c r="J31" s="8" t="s">
        <v>46</v>
      </c>
      <c r="K31" s="26">
        <v>3</v>
      </c>
    </row>
    <row r="32" spans="1:11" s="2" customFormat="1" ht="12" x14ac:dyDescent="0.2">
      <c r="A32" s="25">
        <v>57</v>
      </c>
      <c r="B32" s="8">
        <v>934</v>
      </c>
      <c r="C32" s="8">
        <v>6204</v>
      </c>
      <c r="D32" s="8">
        <v>97007</v>
      </c>
      <c r="E32" s="10"/>
      <c r="F32" s="8">
        <v>257</v>
      </c>
      <c r="G32" s="10"/>
      <c r="H32" s="8" t="s">
        <v>31</v>
      </c>
      <c r="I32" s="8" t="s">
        <v>44</v>
      </c>
      <c r="J32" s="8" t="s">
        <v>49</v>
      </c>
      <c r="K32" s="26">
        <v>3</v>
      </c>
    </row>
    <row r="33" spans="1:11" s="2" customFormat="1" ht="12" x14ac:dyDescent="0.2">
      <c r="A33" s="25">
        <v>67</v>
      </c>
      <c r="B33" s="8">
        <v>800</v>
      </c>
      <c r="C33" s="8">
        <v>4374</v>
      </c>
      <c r="D33" s="8">
        <v>67297</v>
      </c>
      <c r="E33" s="10"/>
      <c r="F33" s="8">
        <v>520</v>
      </c>
      <c r="G33" s="10"/>
      <c r="H33" s="8" t="s">
        <v>32</v>
      </c>
      <c r="I33" s="8" t="s">
        <v>45</v>
      </c>
      <c r="J33" s="8" t="s">
        <v>50</v>
      </c>
      <c r="K33" s="26">
        <v>2</v>
      </c>
    </row>
    <row r="34" spans="1:11" s="2" customFormat="1" ht="12" x14ac:dyDescent="0.2">
      <c r="A34" s="25">
        <v>17</v>
      </c>
      <c r="B34" s="8">
        <v>775</v>
      </c>
      <c r="C34" s="8">
        <v>4898</v>
      </c>
      <c r="D34" s="8">
        <v>69396</v>
      </c>
      <c r="E34" s="10"/>
      <c r="F34" s="8">
        <v>967</v>
      </c>
      <c r="G34" s="10"/>
      <c r="H34" s="8" t="s">
        <v>33</v>
      </c>
      <c r="I34" s="8" t="s">
        <v>44</v>
      </c>
      <c r="J34" s="8" t="s">
        <v>49</v>
      </c>
      <c r="K34" s="26">
        <v>3</v>
      </c>
    </row>
    <row r="35" spans="1:11" s="2" customFormat="1" ht="12" x14ac:dyDescent="0.2">
      <c r="A35" s="25">
        <v>83</v>
      </c>
      <c r="B35" s="8">
        <v>975</v>
      </c>
      <c r="C35" s="8">
        <v>2857</v>
      </c>
      <c r="D35" s="8">
        <v>84360</v>
      </c>
      <c r="E35" s="10"/>
      <c r="F35" s="8">
        <v>464</v>
      </c>
      <c r="G35" s="10"/>
      <c r="H35" s="8" t="s">
        <v>34</v>
      </c>
      <c r="I35" s="8" t="s">
        <v>44</v>
      </c>
      <c r="J35" s="8" t="s">
        <v>46</v>
      </c>
      <c r="K35" s="26">
        <v>3</v>
      </c>
    </row>
    <row r="36" spans="1:11" s="2" customFormat="1" ht="12" x14ac:dyDescent="0.2">
      <c r="A36" s="25">
        <v>56</v>
      </c>
      <c r="B36" s="8">
        <v>884</v>
      </c>
      <c r="C36" s="8">
        <v>1096</v>
      </c>
      <c r="D36" s="8">
        <v>26612</v>
      </c>
      <c r="E36" s="10"/>
      <c r="F36" s="8">
        <v>955</v>
      </c>
      <c r="G36" s="10"/>
      <c r="H36" s="8" t="s">
        <v>36</v>
      </c>
      <c r="I36" s="8" t="s">
        <v>44</v>
      </c>
      <c r="J36" s="8" t="s">
        <v>48</v>
      </c>
      <c r="K36" s="26">
        <v>4</v>
      </c>
    </row>
    <row r="37" spans="1:11" s="2" customFormat="1" ht="12" x14ac:dyDescent="0.2">
      <c r="A37" s="25">
        <v>77</v>
      </c>
      <c r="B37" s="8">
        <v>248</v>
      </c>
      <c r="C37" s="8">
        <v>4924</v>
      </c>
      <c r="D37" s="8">
        <v>10652</v>
      </c>
      <c r="E37" s="10"/>
      <c r="F37" s="8">
        <v>342</v>
      </c>
      <c r="G37" s="10"/>
      <c r="H37" s="8" t="s">
        <v>37</v>
      </c>
      <c r="I37" s="8" t="s">
        <v>45</v>
      </c>
      <c r="J37" s="8" t="s">
        <v>48</v>
      </c>
      <c r="K37" s="26">
        <v>2</v>
      </c>
    </row>
    <row r="38" spans="1:11" s="2" customFormat="1" ht="12" x14ac:dyDescent="0.2">
      <c r="A38" s="25">
        <v>14</v>
      </c>
      <c r="B38" s="8">
        <v>644</v>
      </c>
      <c r="C38" s="8">
        <v>7445</v>
      </c>
      <c r="D38" s="8">
        <v>88429</v>
      </c>
      <c r="E38" s="10"/>
      <c r="F38" s="8">
        <v>561</v>
      </c>
      <c r="G38" s="10"/>
      <c r="H38" s="8" t="s">
        <v>38</v>
      </c>
      <c r="I38" s="8" t="s">
        <v>45</v>
      </c>
      <c r="J38" s="8" t="s">
        <v>47</v>
      </c>
      <c r="K38" s="26">
        <v>3</v>
      </c>
    </row>
    <row r="39" spans="1:11" s="2" customFormat="1" ht="12" x14ac:dyDescent="0.2">
      <c r="A39" s="25">
        <v>56</v>
      </c>
      <c r="B39" s="8">
        <v>597</v>
      </c>
      <c r="C39" s="8">
        <v>2828</v>
      </c>
      <c r="D39" s="8">
        <v>58810</v>
      </c>
      <c r="E39" s="10"/>
      <c r="F39" s="8">
        <v>84</v>
      </c>
      <c r="G39" s="10"/>
      <c r="H39" s="8" t="s">
        <v>39</v>
      </c>
      <c r="I39" s="8" t="s">
        <v>45</v>
      </c>
      <c r="J39" s="8" t="s">
        <v>47</v>
      </c>
      <c r="K39" s="26">
        <v>4</v>
      </c>
    </row>
    <row r="40" spans="1:11" s="2" customFormat="1" ht="12" x14ac:dyDescent="0.2">
      <c r="A40" s="9"/>
      <c r="B40" s="9"/>
      <c r="C40" s="9"/>
      <c r="D40" s="9"/>
      <c r="E40" s="10"/>
      <c r="F40" s="8">
        <v>656</v>
      </c>
      <c r="G40" s="10"/>
      <c r="H40" s="8" t="s">
        <v>40</v>
      </c>
      <c r="I40" s="8" t="s">
        <v>45</v>
      </c>
      <c r="J40" s="8" t="s">
        <v>46</v>
      </c>
      <c r="K40" s="26">
        <v>2</v>
      </c>
    </row>
    <row r="41" spans="1:11" s="2" customFormat="1" ht="12" x14ac:dyDescent="0.2">
      <c r="A41" s="20"/>
      <c r="B41" s="10"/>
      <c r="C41" s="10"/>
      <c r="D41" s="10"/>
      <c r="E41" s="10"/>
      <c r="F41" s="7">
        <v>430</v>
      </c>
      <c r="G41" s="10"/>
      <c r="H41" s="8" t="s">
        <v>41</v>
      </c>
      <c r="I41" s="8" t="s">
        <v>44</v>
      </c>
      <c r="J41" s="8" t="s">
        <v>50</v>
      </c>
      <c r="K41" s="26">
        <v>4</v>
      </c>
    </row>
    <row r="42" spans="1:11" s="2" customFormat="1" ht="12" x14ac:dyDescent="0.2">
      <c r="A42" s="22" t="s">
        <v>1</v>
      </c>
      <c r="B42" s="23"/>
      <c r="C42" s="23"/>
      <c r="D42" s="23"/>
      <c r="E42" s="10"/>
      <c r="F42" s="7">
        <v>165</v>
      </c>
      <c r="G42" s="10"/>
      <c r="H42" s="8" t="s">
        <v>55</v>
      </c>
      <c r="I42" s="8" t="s">
        <v>44</v>
      </c>
      <c r="J42" s="8" t="s">
        <v>46</v>
      </c>
      <c r="K42" s="26">
        <v>4</v>
      </c>
    </row>
    <row r="43" spans="1:11" s="2" customFormat="1" ht="12" x14ac:dyDescent="0.2">
      <c r="A43" s="25">
        <v>84</v>
      </c>
      <c r="B43" s="8">
        <v>521</v>
      </c>
      <c r="C43" s="8">
        <v>4109</v>
      </c>
      <c r="D43" s="8">
        <v>68376</v>
      </c>
      <c r="E43" s="10"/>
      <c r="F43" s="7">
        <v>933</v>
      </c>
      <c r="G43" s="10"/>
      <c r="H43" s="8" t="s">
        <v>56</v>
      </c>
      <c r="I43" s="8" t="s">
        <v>45</v>
      </c>
      <c r="J43" s="8" t="s">
        <v>47</v>
      </c>
      <c r="K43" s="26">
        <v>2</v>
      </c>
    </row>
    <row r="44" spans="1:11" s="2" customFormat="1" ht="12" x14ac:dyDescent="0.2">
      <c r="A44" s="25">
        <v>97</v>
      </c>
      <c r="B44" s="8">
        <v>271</v>
      </c>
      <c r="C44" s="8">
        <v>1219</v>
      </c>
      <c r="D44" s="8">
        <v>60924</v>
      </c>
      <c r="E44" s="10"/>
      <c r="F44" s="7">
        <v>226</v>
      </c>
      <c r="G44" s="10"/>
      <c r="H44" s="8" t="s">
        <v>57</v>
      </c>
      <c r="I44" s="8" t="s">
        <v>44</v>
      </c>
      <c r="J44" s="8" t="s">
        <v>50</v>
      </c>
      <c r="K44" s="26">
        <v>3</v>
      </c>
    </row>
    <row r="45" spans="1:11" s="2" customFormat="1" ht="12" x14ac:dyDescent="0.2">
      <c r="A45" s="25">
        <v>12</v>
      </c>
      <c r="B45" s="8">
        <v>944</v>
      </c>
      <c r="C45" s="8">
        <v>2478</v>
      </c>
      <c r="D45" s="8">
        <v>48035</v>
      </c>
      <c r="E45" s="10"/>
      <c r="F45" s="7">
        <v>851</v>
      </c>
      <c r="G45" s="10"/>
      <c r="H45" s="8" t="s">
        <v>58</v>
      </c>
      <c r="I45" s="8" t="s">
        <v>45</v>
      </c>
      <c r="J45" s="8" t="s">
        <v>50</v>
      </c>
      <c r="K45" s="26">
        <v>3</v>
      </c>
    </row>
    <row r="46" spans="1:11" s="2" customFormat="1" ht="12" x14ac:dyDescent="0.2">
      <c r="A46" s="25">
        <v>80</v>
      </c>
      <c r="B46" s="8">
        <v>634</v>
      </c>
      <c r="C46" s="8">
        <v>5242</v>
      </c>
      <c r="D46" s="8">
        <v>33598</v>
      </c>
      <c r="E46" s="10"/>
      <c r="F46" s="7">
        <v>47</v>
      </c>
      <c r="G46" s="10"/>
      <c r="H46" s="8" t="s">
        <v>59</v>
      </c>
      <c r="I46" s="8" t="s">
        <v>45</v>
      </c>
      <c r="J46" s="8" t="s">
        <v>46</v>
      </c>
      <c r="K46" s="26">
        <v>3</v>
      </c>
    </row>
    <row r="47" spans="1:11" s="2" customFormat="1" ht="12" x14ac:dyDescent="0.2">
      <c r="A47" s="25">
        <v>25</v>
      </c>
      <c r="B47" s="8">
        <v>146</v>
      </c>
      <c r="C47" s="8">
        <v>2367</v>
      </c>
      <c r="D47" s="8">
        <v>95729</v>
      </c>
      <c r="E47" s="10"/>
      <c r="F47" s="7">
        <v>275</v>
      </c>
      <c r="G47" s="10"/>
      <c r="H47" s="8" t="s">
        <v>60</v>
      </c>
      <c r="I47" s="8" t="s">
        <v>45</v>
      </c>
      <c r="J47" s="8" t="s">
        <v>49</v>
      </c>
      <c r="K47" s="26">
        <v>4</v>
      </c>
    </row>
    <row r="48" spans="1:11" s="2" customFormat="1" ht="12" x14ac:dyDescent="0.2">
      <c r="A48" s="25">
        <v>96</v>
      </c>
      <c r="B48" s="8">
        <v>938</v>
      </c>
      <c r="C48" s="8">
        <v>2739</v>
      </c>
      <c r="D48" s="8">
        <v>68560</v>
      </c>
      <c r="E48" s="10"/>
      <c r="F48" s="7">
        <v>682</v>
      </c>
      <c r="G48" s="10"/>
      <c r="H48" s="8" t="s">
        <v>61</v>
      </c>
      <c r="I48" s="8" t="s">
        <v>45</v>
      </c>
      <c r="J48" s="8" t="s">
        <v>49</v>
      </c>
      <c r="K48" s="26">
        <v>4</v>
      </c>
    </row>
    <row r="49" spans="1:11" s="2" customFormat="1" ht="12" x14ac:dyDescent="0.2">
      <c r="A49" s="25">
        <v>68</v>
      </c>
      <c r="B49" s="8">
        <v>964</v>
      </c>
      <c r="C49" s="8">
        <v>9620</v>
      </c>
      <c r="D49" s="8">
        <v>42292</v>
      </c>
      <c r="E49" s="10"/>
      <c r="F49" s="7">
        <v>589</v>
      </c>
      <c r="G49" s="10"/>
      <c r="H49" s="27" t="s">
        <v>68</v>
      </c>
      <c r="I49" s="47"/>
      <c r="J49" s="10"/>
      <c r="K49" s="21"/>
    </row>
    <row r="50" spans="1:11" s="2" customFormat="1" ht="12" x14ac:dyDescent="0.2">
      <c r="A50" s="25">
        <v>15</v>
      </c>
      <c r="B50" s="8">
        <v>303</v>
      </c>
      <c r="C50" s="8">
        <v>4749</v>
      </c>
      <c r="D50" s="8">
        <v>41816</v>
      </c>
      <c r="E50" s="10"/>
      <c r="F50" s="7">
        <v>492</v>
      </c>
      <c r="G50" s="10"/>
      <c r="H50" s="10"/>
      <c r="I50" s="10"/>
      <c r="J50" s="10"/>
      <c r="K50" s="21"/>
    </row>
    <row r="51" spans="1:11" s="2" customFormat="1" ht="12" x14ac:dyDescent="0.2">
      <c r="A51" s="25">
        <v>58</v>
      </c>
      <c r="B51" s="8">
        <v>651</v>
      </c>
      <c r="C51" s="8">
        <v>9463</v>
      </c>
      <c r="D51" s="8">
        <v>68343</v>
      </c>
      <c r="E51" s="10"/>
      <c r="F51" s="7">
        <v>985</v>
      </c>
      <c r="G51" s="10"/>
      <c r="H51" s="23" t="s">
        <v>75</v>
      </c>
      <c r="I51" s="23"/>
      <c r="J51" s="23"/>
      <c r="K51" s="24"/>
    </row>
    <row r="52" spans="1:11" s="2" customFormat="1" ht="12" x14ac:dyDescent="0.2">
      <c r="A52" s="25">
        <v>48</v>
      </c>
      <c r="B52" s="8">
        <v>742</v>
      </c>
      <c r="C52" s="8">
        <v>1575</v>
      </c>
      <c r="D52" s="8">
        <v>31835</v>
      </c>
      <c r="E52" s="10"/>
      <c r="F52" s="7">
        <v>532</v>
      </c>
      <c r="G52" s="10"/>
      <c r="H52" s="10" t="s">
        <v>54</v>
      </c>
      <c r="I52" s="47"/>
      <c r="J52" s="10" t="s">
        <v>48</v>
      </c>
      <c r="K52" s="48"/>
    </row>
    <row r="53" spans="1:11" s="2" customFormat="1" ht="12" x14ac:dyDescent="0.2">
      <c r="A53" s="25">
        <v>50</v>
      </c>
      <c r="B53" s="8">
        <v>198</v>
      </c>
      <c r="C53" s="8">
        <v>4384</v>
      </c>
      <c r="D53" s="8">
        <v>45161</v>
      </c>
      <c r="E53" s="10"/>
      <c r="F53" s="7">
        <v>836</v>
      </c>
      <c r="G53" s="10"/>
      <c r="H53" s="10" t="s">
        <v>62</v>
      </c>
      <c r="I53" s="47"/>
      <c r="J53" s="10" t="s">
        <v>46</v>
      </c>
      <c r="K53" s="48"/>
    </row>
    <row r="54" spans="1:11" s="2" customFormat="1" ht="12" x14ac:dyDescent="0.2">
      <c r="A54" s="25">
        <v>5</v>
      </c>
      <c r="B54" s="8">
        <v>333</v>
      </c>
      <c r="C54" s="8">
        <v>2130</v>
      </c>
      <c r="D54" s="8">
        <v>15160</v>
      </c>
      <c r="E54" s="10"/>
      <c r="F54" s="7">
        <v>87</v>
      </c>
      <c r="G54" s="10"/>
      <c r="H54" s="10"/>
      <c r="I54" s="10"/>
      <c r="J54" s="10" t="s">
        <v>50</v>
      </c>
      <c r="K54" s="48"/>
    </row>
    <row r="55" spans="1:11" s="2" customFormat="1" ht="12" x14ac:dyDescent="0.2">
      <c r="A55" s="25">
        <v>57</v>
      </c>
      <c r="B55" s="8">
        <v>488</v>
      </c>
      <c r="C55" s="8">
        <v>8041</v>
      </c>
      <c r="D55" s="8">
        <v>61427</v>
      </c>
      <c r="E55" s="10"/>
      <c r="F55" s="7">
        <v>744</v>
      </c>
      <c r="G55" s="10"/>
      <c r="H55" s="10" t="s">
        <v>65</v>
      </c>
      <c r="I55" s="47"/>
      <c r="J55" s="10" t="s">
        <v>47</v>
      </c>
      <c r="K55" s="48"/>
    </row>
    <row r="56" spans="1:11" s="2" customFormat="1" ht="12" x14ac:dyDescent="0.2">
      <c r="A56" s="9"/>
      <c r="B56" s="9"/>
      <c r="C56" s="9"/>
      <c r="D56" s="9"/>
      <c r="E56" s="10"/>
      <c r="F56" s="9"/>
      <c r="G56" s="10"/>
      <c r="H56" s="10" t="s">
        <v>66</v>
      </c>
      <c r="I56" s="47"/>
      <c r="J56" s="10" t="s">
        <v>49</v>
      </c>
      <c r="K56" s="48"/>
    </row>
    <row r="57" spans="1:11" s="2" customFormat="1" ht="12" x14ac:dyDescent="0.2">
      <c r="A57" s="20"/>
      <c r="B57" s="10"/>
      <c r="C57" s="10"/>
      <c r="D57" s="10"/>
      <c r="E57" s="10"/>
      <c r="F57" s="10"/>
      <c r="G57" s="10"/>
      <c r="H57" s="10" t="s">
        <v>67</v>
      </c>
      <c r="I57" s="47"/>
      <c r="J57" s="10"/>
      <c r="K57" s="21"/>
    </row>
    <row r="58" spans="1:11" s="2" customFormat="1" ht="12.75" thickBot="1" x14ac:dyDescent="0.25">
      <c r="A58" s="28"/>
      <c r="B58" s="29"/>
      <c r="C58" s="29"/>
      <c r="D58" s="29"/>
      <c r="E58" s="29"/>
      <c r="F58" s="29"/>
      <c r="G58" s="29"/>
      <c r="H58" s="29"/>
      <c r="I58" s="29"/>
      <c r="J58" s="29"/>
      <c r="K58" s="30"/>
    </row>
  </sheetData>
  <sortState ref="J52:J56">
    <sortCondition ref="J50"/>
  </sortState>
  <mergeCells count="1">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D5" sqref="D5"/>
    </sheetView>
  </sheetViews>
  <sheetFormatPr defaultRowHeight="15" x14ac:dyDescent="0.25"/>
  <cols>
    <col min="1" max="1" width="12.5703125" customWidth="1"/>
    <col min="2" max="2" width="11.85546875" customWidth="1"/>
    <col min="3" max="3" width="11.7109375" customWidth="1"/>
    <col min="4" max="4" width="9.5703125" customWidth="1"/>
    <col min="5" max="6" width="8.7109375" customWidth="1"/>
    <col min="7" max="7" width="11.85546875" bestFit="1" customWidth="1"/>
    <col min="8" max="11" width="8.7109375" customWidth="1"/>
  </cols>
  <sheetData>
    <row r="1" spans="1:9" ht="23.25" x14ac:dyDescent="0.35">
      <c r="A1" s="63" t="s">
        <v>115</v>
      </c>
      <c r="B1" s="64"/>
      <c r="C1" s="64"/>
      <c r="D1" s="64"/>
      <c r="E1" s="64"/>
      <c r="F1" s="64"/>
      <c r="G1" s="64"/>
      <c r="H1" s="65"/>
      <c r="I1" s="4"/>
    </row>
    <row r="2" spans="1:9" x14ac:dyDescent="0.25">
      <c r="A2" s="32"/>
      <c r="B2" s="13"/>
      <c r="C2" s="13"/>
      <c r="D2" s="13"/>
      <c r="E2" s="13"/>
      <c r="F2" s="13"/>
      <c r="G2" s="13"/>
      <c r="H2" s="33"/>
      <c r="I2" s="3"/>
    </row>
    <row r="3" spans="1:9" x14ac:dyDescent="0.25">
      <c r="A3" s="34" t="s">
        <v>82</v>
      </c>
      <c r="B3" s="15"/>
      <c r="C3" s="35" t="s">
        <v>83</v>
      </c>
      <c r="D3" s="16"/>
      <c r="E3" s="13" t="s">
        <v>97</v>
      </c>
      <c r="F3" s="13"/>
      <c r="G3" s="15"/>
      <c r="H3" s="33"/>
    </row>
    <row r="4" spans="1:9" x14ac:dyDescent="0.25">
      <c r="A4" s="32"/>
      <c r="B4" s="13"/>
      <c r="C4" s="13"/>
      <c r="D4" s="14"/>
      <c r="E4" s="13"/>
      <c r="F4" s="13"/>
      <c r="G4" s="13"/>
      <c r="H4" s="33"/>
    </row>
    <row r="5" spans="1:9" x14ac:dyDescent="0.25">
      <c r="A5" s="34" t="s">
        <v>77</v>
      </c>
      <c r="B5" s="36" t="s">
        <v>78</v>
      </c>
      <c r="C5" s="36" t="s">
        <v>81</v>
      </c>
      <c r="D5" s="36" t="s">
        <v>79</v>
      </c>
      <c r="E5" s="36" t="s">
        <v>80</v>
      </c>
      <c r="F5" s="36" t="s">
        <v>84</v>
      </c>
      <c r="G5" s="36" t="s">
        <v>86</v>
      </c>
      <c r="H5" s="33"/>
    </row>
    <row r="6" spans="1:9" x14ac:dyDescent="0.25">
      <c r="A6" s="57"/>
      <c r="B6" s="5">
        <v>192</v>
      </c>
      <c r="C6" s="59">
        <v>0.4</v>
      </c>
      <c r="D6" s="5">
        <v>40</v>
      </c>
      <c r="E6" s="5">
        <v>46</v>
      </c>
      <c r="F6" s="5">
        <v>42</v>
      </c>
      <c r="G6" s="58"/>
      <c r="H6" s="37"/>
      <c r="I6" s="1"/>
    </row>
    <row r="7" spans="1:9" x14ac:dyDescent="0.25">
      <c r="A7" s="57"/>
      <c r="B7" s="5">
        <v>190</v>
      </c>
      <c r="C7" s="59">
        <v>0.39500000000000002</v>
      </c>
      <c r="D7" s="5">
        <v>39</v>
      </c>
      <c r="E7" s="5">
        <v>45</v>
      </c>
      <c r="F7" s="5">
        <v>42</v>
      </c>
      <c r="G7" s="17"/>
      <c r="H7" s="33"/>
    </row>
    <row r="8" spans="1:9" x14ac:dyDescent="0.25">
      <c r="A8" s="57"/>
      <c r="B8" s="5">
        <v>188.2</v>
      </c>
      <c r="C8" s="59">
        <v>0.39500000000000002</v>
      </c>
      <c r="D8" s="5">
        <v>38.5</v>
      </c>
      <c r="E8" s="5">
        <v>45</v>
      </c>
      <c r="F8" s="5">
        <v>41</v>
      </c>
      <c r="G8" s="17"/>
      <c r="H8" s="33"/>
    </row>
    <row r="9" spans="1:9" x14ac:dyDescent="0.25">
      <c r="A9" s="57"/>
      <c r="B9" s="5">
        <v>187.1</v>
      </c>
      <c r="C9" s="59">
        <v>0.38500000000000001</v>
      </c>
      <c r="D9" s="5">
        <v>37</v>
      </c>
      <c r="E9" s="5">
        <v>44.5</v>
      </c>
      <c r="F9" s="5">
        <v>41</v>
      </c>
      <c r="G9" s="17"/>
      <c r="H9" s="33"/>
    </row>
    <row r="10" spans="1:9" x14ac:dyDescent="0.25">
      <c r="A10" s="57"/>
      <c r="B10" s="5">
        <v>185.8</v>
      </c>
      <c r="C10" s="59">
        <v>0.38</v>
      </c>
      <c r="D10" s="5">
        <v>36.5</v>
      </c>
      <c r="E10" s="5">
        <v>44.5</v>
      </c>
      <c r="F10" s="5">
        <v>40</v>
      </c>
      <c r="G10" s="17"/>
      <c r="H10" s="33"/>
    </row>
    <row r="11" spans="1:9" x14ac:dyDescent="0.25">
      <c r="A11" s="57"/>
      <c r="B11" s="5">
        <v>185.1</v>
      </c>
      <c r="C11" s="59">
        <v>0.38500000000000001</v>
      </c>
      <c r="D11" s="5">
        <v>36</v>
      </c>
      <c r="E11" s="5">
        <v>44</v>
      </c>
      <c r="F11" s="5">
        <v>40</v>
      </c>
      <c r="G11" s="17"/>
      <c r="H11" s="33"/>
    </row>
    <row r="12" spans="1:9" x14ac:dyDescent="0.25">
      <c r="A12" s="57"/>
      <c r="B12" s="5">
        <v>184.2</v>
      </c>
      <c r="C12" s="59">
        <v>0.38</v>
      </c>
      <c r="D12" s="5">
        <v>36</v>
      </c>
      <c r="E12" s="5">
        <v>44</v>
      </c>
      <c r="F12" s="5">
        <v>39.5</v>
      </c>
      <c r="G12" s="17"/>
      <c r="H12" s="33"/>
    </row>
    <row r="13" spans="1:9" x14ac:dyDescent="0.25">
      <c r="A13" s="57"/>
      <c r="B13" s="5">
        <v>182.4</v>
      </c>
      <c r="C13" s="59">
        <v>0.375</v>
      </c>
      <c r="D13" s="5">
        <v>35.5</v>
      </c>
      <c r="E13" s="5">
        <v>44</v>
      </c>
      <c r="F13" s="5">
        <v>39</v>
      </c>
      <c r="G13" s="17"/>
      <c r="H13" s="33"/>
    </row>
    <row r="14" spans="1:9" x14ac:dyDescent="0.25">
      <c r="A14" s="57"/>
      <c r="B14" s="5">
        <v>181.1</v>
      </c>
      <c r="C14" s="59">
        <v>0.376</v>
      </c>
      <c r="D14" s="5">
        <v>35</v>
      </c>
      <c r="E14" s="5">
        <v>43.5</v>
      </c>
      <c r="F14" s="5">
        <v>39</v>
      </c>
      <c r="G14" s="17"/>
      <c r="H14" s="33"/>
    </row>
    <row r="15" spans="1:9" x14ac:dyDescent="0.25">
      <c r="A15" s="57"/>
      <c r="B15" s="5">
        <v>181.1</v>
      </c>
      <c r="C15" s="59">
        <v>0.371</v>
      </c>
      <c r="D15" s="5">
        <v>34.5</v>
      </c>
      <c r="E15" s="5">
        <v>43</v>
      </c>
      <c r="F15" s="5">
        <v>39</v>
      </c>
      <c r="G15" s="17"/>
      <c r="H15" s="33"/>
    </row>
    <row r="16" spans="1:9" x14ac:dyDescent="0.25">
      <c r="A16" s="57"/>
      <c r="B16" s="5">
        <v>180.5</v>
      </c>
      <c r="C16" s="59">
        <v>0.38100000000000001</v>
      </c>
      <c r="D16" s="5">
        <v>34</v>
      </c>
      <c r="E16" s="5">
        <v>42</v>
      </c>
      <c r="F16" s="5">
        <v>38.5</v>
      </c>
      <c r="G16" s="17"/>
      <c r="H16" s="33"/>
    </row>
    <row r="17" spans="1:8" x14ac:dyDescent="0.25">
      <c r="A17" s="57"/>
      <c r="B17" s="5">
        <v>178.2</v>
      </c>
      <c r="C17" s="59">
        <v>0.371</v>
      </c>
      <c r="D17" s="5">
        <v>33.5</v>
      </c>
      <c r="E17" s="5">
        <v>41.5</v>
      </c>
      <c r="F17" s="5">
        <v>38</v>
      </c>
      <c r="G17" s="17"/>
      <c r="H17" s="33"/>
    </row>
    <row r="18" spans="1:8" x14ac:dyDescent="0.25">
      <c r="A18" s="57"/>
      <c r="B18" s="5">
        <v>178.1</v>
      </c>
      <c r="C18" s="59">
        <v>0.371</v>
      </c>
      <c r="D18" s="5">
        <v>33</v>
      </c>
      <c r="E18" s="5">
        <v>41</v>
      </c>
      <c r="F18" s="5">
        <v>38</v>
      </c>
      <c r="G18" s="17"/>
      <c r="H18" s="33"/>
    </row>
    <row r="19" spans="1:8" x14ac:dyDescent="0.25">
      <c r="A19" s="57"/>
      <c r="B19" s="5">
        <v>177.9</v>
      </c>
      <c r="C19" s="59">
        <v>0.36499999999999999</v>
      </c>
      <c r="D19" s="5">
        <v>33</v>
      </c>
      <c r="E19" s="5">
        <v>41</v>
      </c>
      <c r="F19" s="5">
        <v>38</v>
      </c>
      <c r="G19" s="17"/>
      <c r="H19" s="33"/>
    </row>
    <row r="20" spans="1:8" x14ac:dyDescent="0.25">
      <c r="A20" s="57"/>
      <c r="B20" s="5">
        <v>177.5</v>
      </c>
      <c r="C20" s="59">
        <v>0.36399999999999999</v>
      </c>
      <c r="D20" s="5">
        <v>33</v>
      </c>
      <c r="E20" s="5">
        <v>41</v>
      </c>
      <c r="F20" s="5">
        <v>38</v>
      </c>
      <c r="G20" s="17"/>
      <c r="H20" s="33"/>
    </row>
    <row r="21" spans="1:8" x14ac:dyDescent="0.25">
      <c r="A21" s="57"/>
      <c r="B21" s="5">
        <v>176.5</v>
      </c>
      <c r="C21" s="59">
        <v>0.36099999999999999</v>
      </c>
      <c r="D21" s="5">
        <v>32.5</v>
      </c>
      <c r="E21" s="5">
        <v>40.5</v>
      </c>
      <c r="F21" s="5">
        <v>37.5</v>
      </c>
      <c r="G21" s="17"/>
      <c r="H21" s="33"/>
    </row>
    <row r="22" spans="1:8" x14ac:dyDescent="0.25">
      <c r="A22" s="57"/>
      <c r="B22" s="5">
        <v>176.1</v>
      </c>
      <c r="C22" s="59">
        <v>0.35399999999999998</v>
      </c>
      <c r="D22" s="5">
        <v>32.5</v>
      </c>
      <c r="E22" s="5">
        <v>40.5</v>
      </c>
      <c r="F22" s="5">
        <v>37.5</v>
      </c>
      <c r="G22" s="17"/>
      <c r="H22" s="33"/>
    </row>
    <row r="23" spans="1:8" x14ac:dyDescent="0.25">
      <c r="A23" s="57"/>
      <c r="B23" s="5">
        <v>175.8</v>
      </c>
      <c r="C23" s="59">
        <v>0.35099999999999998</v>
      </c>
      <c r="D23" s="5">
        <v>32</v>
      </c>
      <c r="E23" s="5">
        <v>40</v>
      </c>
      <c r="F23" s="5">
        <v>37.5</v>
      </c>
      <c r="G23" s="17"/>
      <c r="H23" s="33"/>
    </row>
    <row r="24" spans="1:8" x14ac:dyDescent="0.25">
      <c r="A24" s="57"/>
      <c r="B24" s="5">
        <v>175.1</v>
      </c>
      <c r="C24" s="59">
        <v>0.34100000000000003</v>
      </c>
      <c r="D24" s="5">
        <v>32</v>
      </c>
      <c r="E24" s="5">
        <v>40</v>
      </c>
      <c r="F24" s="5">
        <v>37</v>
      </c>
      <c r="G24" s="17"/>
      <c r="H24" s="33"/>
    </row>
    <row r="25" spans="1:8" x14ac:dyDescent="0.25">
      <c r="A25" s="57"/>
      <c r="B25" s="5">
        <v>178.6</v>
      </c>
      <c r="C25" s="59">
        <v>0.33100000000000002</v>
      </c>
      <c r="D25" s="5">
        <v>32.5</v>
      </c>
      <c r="E25" s="5">
        <v>40.5</v>
      </c>
      <c r="F25" s="5">
        <v>37</v>
      </c>
      <c r="G25" s="17"/>
      <c r="H25" s="33"/>
    </row>
    <row r="26" spans="1:8" x14ac:dyDescent="0.25">
      <c r="A26" s="57"/>
      <c r="B26" s="5">
        <v>177.5</v>
      </c>
      <c r="C26" s="59">
        <v>0.32100000000000001</v>
      </c>
      <c r="D26" s="5">
        <v>32</v>
      </c>
      <c r="E26" s="5">
        <v>39.5</v>
      </c>
      <c r="F26" s="5">
        <v>36.5</v>
      </c>
      <c r="G26" s="17"/>
      <c r="H26" s="33"/>
    </row>
    <row r="27" spans="1:8" x14ac:dyDescent="0.25">
      <c r="A27" s="57"/>
      <c r="B27" s="5">
        <v>176.6</v>
      </c>
      <c r="C27" s="59">
        <v>0.32100000000000001</v>
      </c>
      <c r="D27" s="5">
        <v>31.5</v>
      </c>
      <c r="E27" s="5">
        <v>39</v>
      </c>
      <c r="F27" s="5">
        <v>36.5</v>
      </c>
      <c r="G27" s="17"/>
      <c r="H27" s="33"/>
    </row>
    <row r="28" spans="1:8" x14ac:dyDescent="0.25">
      <c r="A28" s="57"/>
      <c r="B28" s="5">
        <v>175.4</v>
      </c>
      <c r="C28" s="59">
        <v>0.32800000000000001</v>
      </c>
      <c r="D28" s="5">
        <v>31.5</v>
      </c>
      <c r="E28" s="5">
        <v>38.5</v>
      </c>
      <c r="F28" s="5">
        <v>36</v>
      </c>
      <c r="G28" s="17"/>
      <c r="H28" s="33"/>
    </row>
    <row r="29" spans="1:8" x14ac:dyDescent="0.25">
      <c r="A29" s="57"/>
      <c r="B29" s="5">
        <v>174.2</v>
      </c>
      <c r="C29" s="59">
        <v>0.315</v>
      </c>
      <c r="D29" s="5">
        <v>31</v>
      </c>
      <c r="E29" s="5">
        <v>38</v>
      </c>
      <c r="F29" s="5">
        <v>36</v>
      </c>
      <c r="G29" s="17"/>
      <c r="H29" s="33"/>
    </row>
    <row r="30" spans="1:8" x14ac:dyDescent="0.25">
      <c r="A30" s="57"/>
      <c r="B30" s="5">
        <v>173.5</v>
      </c>
      <c r="C30" s="59">
        <v>0.316</v>
      </c>
      <c r="D30" s="5">
        <v>33.5</v>
      </c>
      <c r="E30" s="5">
        <v>41.5</v>
      </c>
      <c r="F30" s="5">
        <v>38</v>
      </c>
      <c r="G30" s="17"/>
      <c r="H30" s="33"/>
    </row>
    <row r="31" spans="1:8" x14ac:dyDescent="0.25">
      <c r="A31" s="57"/>
      <c r="B31" s="5">
        <v>172</v>
      </c>
      <c r="C31" s="59">
        <v>0.30249999999999999</v>
      </c>
      <c r="D31" s="5">
        <v>33.5</v>
      </c>
      <c r="E31" s="5">
        <v>41</v>
      </c>
      <c r="F31" s="5">
        <v>38</v>
      </c>
      <c r="G31" s="17"/>
      <c r="H31" s="33"/>
    </row>
    <row r="32" spans="1:8" x14ac:dyDescent="0.25">
      <c r="A32" s="57"/>
      <c r="B32" s="5">
        <v>171</v>
      </c>
      <c r="C32" s="59">
        <v>0.30199999999999999</v>
      </c>
      <c r="D32" s="5">
        <v>33</v>
      </c>
      <c r="E32" s="5">
        <v>40.5</v>
      </c>
      <c r="F32" s="5">
        <v>38</v>
      </c>
      <c r="G32" s="17"/>
      <c r="H32" s="33"/>
    </row>
    <row r="33" spans="1:8" x14ac:dyDescent="0.25">
      <c r="A33" s="57"/>
      <c r="B33" s="5">
        <v>170.5</v>
      </c>
      <c r="C33" s="59">
        <v>0.29799999999999999</v>
      </c>
      <c r="D33" s="6">
        <v>32.5</v>
      </c>
      <c r="E33" s="5">
        <v>40.5</v>
      </c>
      <c r="F33" s="5">
        <v>38</v>
      </c>
      <c r="G33" s="17"/>
      <c r="H33" s="33"/>
    </row>
    <row r="34" spans="1:8" x14ac:dyDescent="0.25">
      <c r="A34" s="32" t="s">
        <v>92</v>
      </c>
      <c r="B34" s="13"/>
      <c r="C34" s="13"/>
      <c r="D34" s="15"/>
      <c r="E34" s="15"/>
      <c r="F34" s="15"/>
      <c r="G34" s="38">
        <f>SUM(G7:G33)</f>
        <v>0</v>
      </c>
      <c r="H34" s="33"/>
    </row>
    <row r="35" spans="1:8" x14ac:dyDescent="0.25">
      <c r="A35" s="32"/>
      <c r="B35" s="13"/>
      <c r="C35" s="13"/>
      <c r="D35" s="39"/>
      <c r="E35" s="39"/>
      <c r="F35" s="39"/>
      <c r="G35" s="39"/>
      <c r="H35" s="33"/>
    </row>
    <row r="36" spans="1:8" x14ac:dyDescent="0.25">
      <c r="A36" s="40"/>
      <c r="B36" s="41" t="s">
        <v>87</v>
      </c>
      <c r="C36" s="15"/>
      <c r="D36" s="39"/>
      <c r="E36" s="39"/>
      <c r="F36" s="39"/>
      <c r="G36" s="39"/>
      <c r="H36" s="33"/>
    </row>
    <row r="37" spans="1:8" x14ac:dyDescent="0.25">
      <c r="A37" s="40"/>
      <c r="B37" s="41" t="s">
        <v>91</v>
      </c>
      <c r="C37" s="15"/>
      <c r="D37" s="39"/>
      <c r="E37" s="39"/>
      <c r="F37" s="39"/>
      <c r="G37" s="39"/>
      <c r="H37" s="33"/>
    </row>
    <row r="38" spans="1:8" x14ac:dyDescent="0.25">
      <c r="A38" s="40"/>
      <c r="B38" s="41" t="s">
        <v>90</v>
      </c>
      <c r="C38" s="55"/>
      <c r="D38" s="13"/>
      <c r="E38" s="39"/>
      <c r="F38" s="39"/>
      <c r="G38" s="39"/>
      <c r="H38" s="33"/>
    </row>
    <row r="39" spans="1:8" x14ac:dyDescent="0.25">
      <c r="A39" s="40"/>
      <c r="B39" s="41" t="s">
        <v>89</v>
      </c>
      <c r="C39" s="55"/>
      <c r="D39" s="13"/>
      <c r="E39" s="39"/>
      <c r="F39" s="39"/>
      <c r="G39" s="39"/>
      <c r="H39" s="33"/>
    </row>
    <row r="40" spans="1:8" x14ac:dyDescent="0.25">
      <c r="A40" s="40"/>
      <c r="B40" s="41" t="s">
        <v>88</v>
      </c>
      <c r="C40" s="18"/>
      <c r="D40" s="13"/>
      <c r="E40" s="39"/>
      <c r="F40" s="39"/>
      <c r="G40" s="39"/>
      <c r="H40" s="33"/>
    </row>
    <row r="41" spans="1:8" x14ac:dyDescent="0.25">
      <c r="A41" s="32"/>
      <c r="B41" s="41" t="s">
        <v>93</v>
      </c>
      <c r="C41" s="56"/>
      <c r="D41" s="13"/>
      <c r="E41" s="39"/>
      <c r="F41" s="39"/>
      <c r="G41" s="39"/>
      <c r="H41" s="33"/>
    </row>
    <row r="42" spans="1:8" x14ac:dyDescent="0.25">
      <c r="A42" s="32"/>
      <c r="B42" s="41" t="s">
        <v>94</v>
      </c>
      <c r="C42" s="15"/>
      <c r="D42" s="13"/>
      <c r="E42" s="39"/>
      <c r="F42" s="39"/>
      <c r="G42" s="39"/>
      <c r="H42" s="33"/>
    </row>
    <row r="43" spans="1:8" x14ac:dyDescent="0.25">
      <c r="A43" s="32"/>
      <c r="B43" s="41" t="s">
        <v>95</v>
      </c>
      <c r="C43" s="15"/>
      <c r="D43" s="13"/>
      <c r="E43" s="39"/>
      <c r="F43" s="39"/>
      <c r="G43" s="39"/>
      <c r="H43" s="33"/>
    </row>
    <row r="44" spans="1:8" x14ac:dyDescent="0.25">
      <c r="B44" s="41" t="s">
        <v>110</v>
      </c>
      <c r="C44" s="15"/>
      <c r="D44" s="39"/>
      <c r="E44" s="39"/>
      <c r="F44" s="39"/>
      <c r="G44" s="39"/>
      <c r="H44" s="33"/>
    </row>
    <row r="45" spans="1:8" x14ac:dyDescent="0.25">
      <c r="A45" s="32"/>
      <c r="B45" s="41" t="s">
        <v>96</v>
      </c>
      <c r="C45" s="15"/>
      <c r="D45" s="39"/>
      <c r="E45" s="39"/>
      <c r="F45" s="39"/>
      <c r="G45" s="39"/>
      <c r="H45" s="33"/>
    </row>
    <row r="46" spans="1:8" ht="15.75" thickBot="1" x14ac:dyDescent="0.3">
      <c r="A46" s="42"/>
      <c r="B46" s="43"/>
      <c r="C46" s="43"/>
      <c r="D46" s="44"/>
      <c r="E46" s="44"/>
      <c r="F46" s="44"/>
      <c r="G46" s="44"/>
      <c r="H46" s="45"/>
    </row>
    <row r="47" spans="1:8" x14ac:dyDescent="0.25">
      <c r="D47" s="31"/>
      <c r="E47" s="31"/>
      <c r="F47" s="31"/>
      <c r="G47" s="31"/>
    </row>
    <row r="48" spans="1:8" x14ac:dyDescent="0.25">
      <c r="D48" s="31"/>
      <c r="E48" s="31"/>
      <c r="F48" s="31"/>
      <c r="G48" s="31"/>
    </row>
  </sheetData>
  <mergeCells count="1">
    <mergeCell ref="A1:H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O15" sqref="O15"/>
    </sheetView>
  </sheetViews>
  <sheetFormatPr defaultRowHeight="15" x14ac:dyDescent="0.25"/>
  <sheetData>
    <row r="1" spans="1:11" x14ac:dyDescent="0.25">
      <c r="A1" s="50"/>
      <c r="B1" s="50" t="s">
        <v>107</v>
      </c>
      <c r="C1" s="50" t="s">
        <v>106</v>
      </c>
      <c r="D1" s="50" t="s">
        <v>105</v>
      </c>
      <c r="E1" s="50"/>
      <c r="F1" s="50">
        <f>ROUND('Part 2'!C38,2)</f>
        <v>0</v>
      </c>
      <c r="G1" s="51"/>
      <c r="H1" s="51"/>
      <c r="I1" s="52"/>
      <c r="J1" s="52"/>
      <c r="K1" s="52"/>
    </row>
    <row r="2" spans="1:11" x14ac:dyDescent="0.25">
      <c r="A2" s="50"/>
      <c r="B2" s="50" t="e">
        <f>SUBSTITUTE(#REF!,UPPER(#REF!),1)</f>
        <v>#REF!</v>
      </c>
      <c r="C2" s="50" t="e">
        <f>SUBSTITUTE(#REF!,LOWER(#REF!),1)</f>
        <v>#REF!</v>
      </c>
      <c r="D2" s="50" t="e">
        <f>SUBSTITUTE(#REF!,PROPER(#REF!),1)</f>
        <v>#REF!</v>
      </c>
      <c r="E2" s="50"/>
      <c r="F2" s="50">
        <f>ROUND('Part 2'!C39,2)</f>
        <v>0</v>
      </c>
      <c r="G2" s="51"/>
      <c r="H2" s="51"/>
      <c r="I2" s="52"/>
      <c r="J2" s="52"/>
      <c r="K2" s="52"/>
    </row>
    <row r="3" spans="1:11" x14ac:dyDescent="0.25">
      <c r="A3" s="50"/>
      <c r="B3" s="50" t="e">
        <f>SUBSTITUTE(#REF!,UPPER(#REF!),1)</f>
        <v>#REF!</v>
      </c>
      <c r="C3" s="50" t="e">
        <f>SUBSTITUTE(#REF!,LOWER(#REF!),1)</f>
        <v>#REF!</v>
      </c>
      <c r="D3" s="50" t="e">
        <f>SUBSTITUTE(#REF!,PROPER(#REF!),1)</f>
        <v>#REF!</v>
      </c>
      <c r="E3" s="50"/>
      <c r="F3" s="53">
        <v>-4</v>
      </c>
      <c r="G3" s="51"/>
      <c r="H3" s="51"/>
      <c r="I3" s="52"/>
      <c r="J3" s="52"/>
      <c r="K3" s="52"/>
    </row>
    <row r="4" spans="1:11" x14ac:dyDescent="0.25">
      <c r="A4" s="50"/>
      <c r="B4" s="50" t="e">
        <f>SUBSTITUTE(#REF!,UPPER(#REF!),1)</f>
        <v>#REF!</v>
      </c>
      <c r="C4" s="50" t="e">
        <f>SUBSTITUTE(#REF!,LOWER(#REF!),1)</f>
        <v>#REF!</v>
      </c>
      <c r="D4" s="50" t="e">
        <f>SUBSTITUTE(#REF!,PROPER(#REF!),1)</f>
        <v>#REF!</v>
      </c>
      <c r="E4" s="50"/>
      <c r="F4" s="54">
        <f>ROUND('Part 2'!C41,1)</f>
        <v>0</v>
      </c>
      <c r="G4" s="51"/>
      <c r="H4" s="51"/>
      <c r="I4" s="52"/>
      <c r="J4" s="52"/>
      <c r="K4" s="52"/>
    </row>
    <row r="5" spans="1:11" x14ac:dyDescent="0.25">
      <c r="A5" s="50"/>
      <c r="B5" s="50" t="e">
        <f>SUBSTITUTE(#REF!,UPPER(#REF!),1)</f>
        <v>#REF!</v>
      </c>
      <c r="C5" s="50" t="e">
        <f>SUBSTITUTE(#REF!,LOWER(#REF!),1)</f>
        <v>#REF!</v>
      </c>
      <c r="D5" s="50" t="e">
        <f>SUBSTITUTE(#REF!,PROPER(#REF!),1)</f>
        <v>#REF!</v>
      </c>
      <c r="E5" s="50"/>
      <c r="F5" s="50">
        <f>ROUND('Part 2'!C42,1)</f>
        <v>0</v>
      </c>
      <c r="G5" s="51"/>
      <c r="H5" s="51"/>
      <c r="I5" s="52"/>
      <c r="J5" s="52"/>
      <c r="K5" s="52"/>
    </row>
    <row r="6" spans="1:11" x14ac:dyDescent="0.25">
      <c r="A6" s="50"/>
      <c r="B6" s="50" t="e">
        <f>SUBSTITUTE(#REF!,UPPER(#REF!),1)</f>
        <v>#REF!</v>
      </c>
      <c r="C6" s="50" t="e">
        <f>SUBSTITUTE(#REF!,LOWER(#REF!),1)</f>
        <v>#REF!</v>
      </c>
      <c r="D6" s="50" t="e">
        <f>SUBSTITUTE(#REF!,PROPER(#REF!),1)</f>
        <v>#REF!</v>
      </c>
      <c r="E6" s="50"/>
      <c r="F6" s="50">
        <f>ROUND('Part 2'!C43,1)</f>
        <v>0</v>
      </c>
      <c r="G6" s="51"/>
      <c r="H6" s="51"/>
      <c r="I6" s="52"/>
      <c r="J6" s="52"/>
      <c r="K6" s="52"/>
    </row>
    <row r="7" spans="1:11" x14ac:dyDescent="0.25">
      <c r="A7" s="50"/>
      <c r="B7" s="50" t="e">
        <f>SUBSTITUTE(#REF!,UPPER(#REF!),1)</f>
        <v>#REF!</v>
      </c>
      <c r="C7" s="50" t="e">
        <f>SUBSTITUTE(#REF!,LOWER(#REF!),1)</f>
        <v>#REF!</v>
      </c>
      <c r="D7" s="50" t="e">
        <f>SUBSTITUTE(#REF!,PROPER(#REF!),1)</f>
        <v>#REF!</v>
      </c>
      <c r="E7" s="50"/>
      <c r="F7" s="51">
        <f>ROUND('Part 2'!C44,1)</f>
        <v>0</v>
      </c>
      <c r="G7" s="51"/>
      <c r="H7" s="51"/>
      <c r="I7" s="52"/>
      <c r="J7" s="52"/>
      <c r="K7" s="52"/>
    </row>
    <row r="8" spans="1:11" x14ac:dyDescent="0.25">
      <c r="A8" s="50"/>
      <c r="B8" s="50" t="e">
        <f>SUBSTITUTE(#REF!,UPPER(#REF!),1)</f>
        <v>#REF!</v>
      </c>
      <c r="C8" s="50" t="e">
        <f>SUBSTITUTE(#REF!,LOWER(#REF!),1)</f>
        <v>#REF!</v>
      </c>
      <c r="D8" s="50" t="e">
        <f>SUBSTITUTE(#REF!,PROPER(#REF!),1)</f>
        <v>#REF!</v>
      </c>
      <c r="E8" s="50"/>
      <c r="F8" s="51"/>
      <c r="G8" s="51"/>
      <c r="H8" s="51"/>
      <c r="I8" s="52"/>
      <c r="J8" s="52"/>
      <c r="K8" s="52"/>
    </row>
    <row r="9" spans="1:11" x14ac:dyDescent="0.25">
      <c r="A9" s="50"/>
      <c r="B9" s="50" t="e">
        <f>SUBSTITUTE(#REF!,UPPER(#REF!),1)</f>
        <v>#REF!</v>
      </c>
      <c r="C9" s="50" t="e">
        <f>SUBSTITUTE(#REF!,LOWER(#REF!),1)</f>
        <v>#REF!</v>
      </c>
      <c r="D9" s="50" t="e">
        <f>SUBSTITUTE(#REF!,PROPER(#REF!),1)</f>
        <v>#REF!</v>
      </c>
      <c r="E9" s="50"/>
      <c r="F9" s="51"/>
      <c r="G9" s="51"/>
      <c r="H9" s="51"/>
      <c r="I9" s="52"/>
      <c r="J9" s="52"/>
      <c r="K9" s="52"/>
    </row>
    <row r="10" spans="1:11" x14ac:dyDescent="0.25">
      <c r="A10" s="50"/>
      <c r="B10" s="50" t="e">
        <f>SUBSTITUTE(#REF!,UPPER(#REF!),1)</f>
        <v>#REF!</v>
      </c>
      <c r="C10" s="50" t="e">
        <f>SUBSTITUTE(#REF!,LOWER(#REF!),1)</f>
        <v>#REF!</v>
      </c>
      <c r="D10" s="50" t="e">
        <f>SUBSTITUTE(#REF!,PROPER(#REF!),1)</f>
        <v>#REF!</v>
      </c>
      <c r="E10" s="50"/>
      <c r="F10" s="51"/>
      <c r="G10" s="51"/>
      <c r="H10" s="51"/>
      <c r="I10" s="52"/>
      <c r="J10" s="52"/>
      <c r="K10" s="52"/>
    </row>
    <row r="11" spans="1:11" x14ac:dyDescent="0.25">
      <c r="A11" s="50"/>
      <c r="B11" s="50" t="e">
        <f>SUBSTITUTE(#REF!,UPPER(#REF!),1)</f>
        <v>#REF!</v>
      </c>
      <c r="C11" s="50" t="e">
        <f>SUBSTITUTE(#REF!,LOWER(#REF!),1)</f>
        <v>#REF!</v>
      </c>
      <c r="D11" s="50" t="e">
        <f>SUBSTITUTE(#REF!,PROPER(#REF!),1)</f>
        <v>#REF!</v>
      </c>
      <c r="E11" s="50"/>
      <c r="F11" s="51"/>
      <c r="G11" s="51"/>
      <c r="H11" s="51"/>
      <c r="I11" s="52"/>
      <c r="J11" s="52"/>
      <c r="K11" s="52"/>
    </row>
    <row r="12" spans="1:11" x14ac:dyDescent="0.25">
      <c r="A12" s="51"/>
      <c r="B12" s="51" t="e">
        <f>B2+B3+B4+B5+B6+B7+B8+B9+B10+B11</f>
        <v>#REF!</v>
      </c>
      <c r="C12" s="51" t="e">
        <f t="shared" ref="C12:D12" si="0">C2+C3+C4+C5+C6+C7+C8+C9+C10+C11</f>
        <v>#REF!</v>
      </c>
      <c r="D12" s="51" t="e">
        <f t="shared" si="0"/>
        <v>#REF!</v>
      </c>
      <c r="E12" s="51"/>
      <c r="F12" s="51"/>
      <c r="G12" s="51"/>
      <c r="H12" s="51"/>
      <c r="I12" s="52"/>
      <c r="J12" s="52"/>
      <c r="K12" s="52"/>
    </row>
    <row r="13" spans="1:11" x14ac:dyDescent="0.25">
      <c r="A13" s="50" t="e">
        <f>VALUE(#REF!)</f>
        <v>#REF!</v>
      </c>
      <c r="B13" s="50" t="e">
        <f>VALUE(#REF!)</f>
        <v>#REF!</v>
      </c>
      <c r="C13" s="50" t="e">
        <f>VALUE(#REF!)</f>
        <v>#REF!</v>
      </c>
      <c r="D13" s="51"/>
      <c r="E13" s="51"/>
      <c r="F13" s="51"/>
      <c r="G13" s="51"/>
      <c r="H13" s="51"/>
      <c r="I13" s="52"/>
      <c r="J13" s="52"/>
      <c r="K13" s="52"/>
    </row>
    <row r="14" spans="1:11" x14ac:dyDescent="0.25">
      <c r="A14" s="50" t="e">
        <f>VALUE(#REF!)</f>
        <v>#REF!</v>
      </c>
      <c r="B14" s="50" t="e">
        <f>VALUE(#REF!)</f>
        <v>#REF!</v>
      </c>
      <c r="C14" s="50" t="e">
        <f>VALUE(#REF!)</f>
        <v>#REF!</v>
      </c>
      <c r="D14" s="51"/>
      <c r="E14" s="51"/>
      <c r="F14" s="51"/>
      <c r="G14" s="51"/>
      <c r="H14" s="51"/>
      <c r="I14" s="52"/>
      <c r="J14" s="52"/>
      <c r="K14" s="52"/>
    </row>
    <row r="15" spans="1:11" x14ac:dyDescent="0.25">
      <c r="A15" s="50" t="e">
        <f>VALUE(#REF!)</f>
        <v>#REF!</v>
      </c>
      <c r="B15" s="50" t="e">
        <f>VALUE(#REF!)</f>
        <v>#REF!</v>
      </c>
      <c r="C15" s="50" t="e">
        <f>VALUE(#REF!)</f>
        <v>#REF!</v>
      </c>
      <c r="D15" s="51"/>
      <c r="E15" s="51"/>
      <c r="F15" s="51"/>
      <c r="G15" s="51"/>
      <c r="H15" s="51"/>
      <c r="I15" s="52"/>
      <c r="J15" s="52"/>
      <c r="K15" s="52"/>
    </row>
    <row r="16" spans="1:11" x14ac:dyDescent="0.25">
      <c r="A16" s="50" t="e">
        <f>VALUE(#REF!)</f>
        <v>#REF!</v>
      </c>
      <c r="B16" s="50" t="e">
        <f>VALUE(#REF!)</f>
        <v>#REF!</v>
      </c>
      <c r="C16" s="50" t="e">
        <f>VALUE(#REF!)</f>
        <v>#REF!</v>
      </c>
      <c r="D16" s="51"/>
      <c r="E16" s="51"/>
      <c r="F16" s="51"/>
      <c r="G16" s="51"/>
      <c r="H16" s="51"/>
      <c r="I16" s="52"/>
      <c r="J16" s="52"/>
      <c r="K16" s="52"/>
    </row>
    <row r="17" spans="1:11" x14ac:dyDescent="0.25">
      <c r="A17" s="50" t="e">
        <f>VALUE(#REF!)</f>
        <v>#REF!</v>
      </c>
      <c r="B17" s="50" t="e">
        <f>VALUE(#REF!)</f>
        <v>#REF!</v>
      </c>
      <c r="C17" s="50" t="e">
        <f>VALUE(#REF!)</f>
        <v>#REF!</v>
      </c>
      <c r="D17" s="51"/>
      <c r="E17" s="51"/>
      <c r="F17" s="51"/>
      <c r="G17" s="51"/>
      <c r="H17" s="51"/>
      <c r="I17" s="52"/>
      <c r="J17" s="52"/>
      <c r="K17" s="52"/>
    </row>
    <row r="18" spans="1:11" x14ac:dyDescent="0.25">
      <c r="A18" s="50" t="e">
        <f>VALUE(#REF!)</f>
        <v>#REF!</v>
      </c>
      <c r="B18" s="50" t="e">
        <f>VALUE(#REF!)</f>
        <v>#REF!</v>
      </c>
      <c r="C18" s="50" t="e">
        <f>VALUE(#REF!)</f>
        <v>#REF!</v>
      </c>
      <c r="D18" s="51"/>
      <c r="E18" s="51"/>
      <c r="F18" s="51"/>
      <c r="G18" s="51"/>
      <c r="H18" s="51"/>
      <c r="I18" s="52"/>
      <c r="J18" s="52"/>
      <c r="K18" s="52"/>
    </row>
    <row r="19" spans="1:11" x14ac:dyDescent="0.25">
      <c r="A19" s="50" t="e">
        <f>VALUE(#REF!)</f>
        <v>#REF!</v>
      </c>
      <c r="B19" s="50" t="e">
        <f>VALUE(#REF!)</f>
        <v>#REF!</v>
      </c>
      <c r="C19" s="50" t="e">
        <f>VALUE(#REF!)</f>
        <v>#REF!</v>
      </c>
      <c r="D19" s="51"/>
      <c r="E19" s="51"/>
      <c r="F19" s="51"/>
      <c r="G19" s="51"/>
      <c r="H19" s="51"/>
      <c r="I19" s="52"/>
      <c r="J19" s="52"/>
      <c r="K19" s="52"/>
    </row>
    <row r="20" spans="1:11" x14ac:dyDescent="0.25">
      <c r="A20" s="50" t="e">
        <f>VALUE(#REF!)</f>
        <v>#REF!</v>
      </c>
      <c r="B20" s="50" t="e">
        <f>VALUE(#REF!)</f>
        <v>#REF!</v>
      </c>
      <c r="C20" s="50" t="e">
        <f>VALUE(#REF!)</f>
        <v>#REF!</v>
      </c>
      <c r="D20" s="51"/>
      <c r="E20" s="51"/>
      <c r="F20" s="51"/>
      <c r="G20" s="51"/>
      <c r="H20" s="51"/>
      <c r="I20" s="52"/>
      <c r="J20" s="52"/>
      <c r="K20" s="52"/>
    </row>
    <row r="21" spans="1:11" x14ac:dyDescent="0.25">
      <c r="A21" s="50" t="e">
        <f>VALUE(#REF!)</f>
        <v>#REF!</v>
      </c>
      <c r="B21" s="50" t="e">
        <f>VALUE(#REF!)</f>
        <v>#REF!</v>
      </c>
      <c r="C21" s="50" t="e">
        <f>VALUE(#REF!)</f>
        <v>#REF!</v>
      </c>
      <c r="D21" s="51"/>
      <c r="E21" s="51"/>
      <c r="F21" s="51"/>
      <c r="G21" s="51"/>
      <c r="H21" s="51"/>
      <c r="I21" s="52"/>
      <c r="J21" s="52"/>
      <c r="K21" s="52"/>
    </row>
    <row r="22" spans="1:11" x14ac:dyDescent="0.25">
      <c r="A22" s="50" t="e">
        <f>VALUE(#REF!)</f>
        <v>#REF!</v>
      </c>
      <c r="B22" s="50" t="e">
        <f>VALUE(#REF!)</f>
        <v>#REF!</v>
      </c>
      <c r="C22" s="50" t="e">
        <f>VALUE(#REF!)</f>
        <v>#REF!</v>
      </c>
      <c r="D22" s="51"/>
      <c r="E22" s="51"/>
      <c r="F22" s="51"/>
      <c r="G22" s="51"/>
      <c r="H22" s="51"/>
      <c r="I22" s="52"/>
      <c r="J22" s="52"/>
      <c r="K22" s="52"/>
    </row>
    <row r="23" spans="1:11" x14ac:dyDescent="0.25">
      <c r="A23" s="51" t="e">
        <f>VALUE(#REF!)</f>
        <v>#REF!</v>
      </c>
      <c r="B23" s="51" t="e">
        <f>VALUE(#REF!)</f>
        <v>#REF!</v>
      </c>
      <c r="C23" s="51" t="e">
        <f>VALUE(#REF!)</f>
        <v>#REF!</v>
      </c>
      <c r="D23" s="51"/>
      <c r="E23" s="51"/>
      <c r="F23" s="51"/>
      <c r="G23" s="51"/>
      <c r="H23" s="51"/>
      <c r="I23" s="52"/>
      <c r="J23" s="52"/>
      <c r="K23" s="52"/>
    </row>
    <row r="24" spans="1:11" x14ac:dyDescent="0.25">
      <c r="A24" s="51" t="e">
        <f>SUM(A13:A23)</f>
        <v>#REF!</v>
      </c>
      <c r="B24" s="51" t="e">
        <f t="shared" ref="B24:C24" si="1">SUM(B13:B23)</f>
        <v>#REF!</v>
      </c>
      <c r="C24" s="51" t="e">
        <f t="shared" si="1"/>
        <v>#REF!</v>
      </c>
      <c r="D24" s="51"/>
      <c r="E24" s="51"/>
      <c r="F24" s="51"/>
      <c r="G24" s="51"/>
      <c r="H24" s="51"/>
      <c r="I24" s="52"/>
      <c r="J24" s="52"/>
      <c r="K24" s="52"/>
    </row>
    <row r="25" spans="1:11" x14ac:dyDescent="0.25">
      <c r="A25" s="51"/>
      <c r="B25" s="51"/>
      <c r="C25" s="51"/>
      <c r="D25" s="51"/>
      <c r="E25" s="51"/>
      <c r="F25" s="51"/>
      <c r="G25" s="51"/>
      <c r="H25" s="51"/>
      <c r="I25" s="52"/>
      <c r="J25" s="52"/>
      <c r="K25" s="52"/>
    </row>
    <row r="26" spans="1:11" x14ac:dyDescent="0.25">
      <c r="A26" s="51" t="e">
        <f>ROUND(#REF!,1)</f>
        <v>#REF!</v>
      </c>
      <c r="B26" s="51"/>
      <c r="C26" s="51"/>
      <c r="D26" s="51"/>
      <c r="E26" s="51"/>
      <c r="F26" s="51"/>
      <c r="G26" s="51"/>
      <c r="H26" s="51"/>
      <c r="I26" s="52"/>
      <c r="J26" s="52"/>
      <c r="K26" s="52"/>
    </row>
    <row r="27" spans="1:11" x14ac:dyDescent="0.25">
      <c r="A27" s="51" t="e">
        <f>ROUND(#REF!,1)</f>
        <v>#REF!</v>
      </c>
      <c r="B27" s="51"/>
      <c r="C27" s="51"/>
      <c r="D27" s="51"/>
      <c r="E27" s="51"/>
      <c r="F27" s="51"/>
      <c r="G27" s="51"/>
      <c r="H27" s="51"/>
      <c r="I27" s="52"/>
      <c r="J27" s="52"/>
      <c r="K27" s="52"/>
    </row>
    <row r="28" spans="1:11" x14ac:dyDescent="0.25">
      <c r="A28" s="51"/>
      <c r="B28" s="51"/>
      <c r="C28" s="51"/>
      <c r="D28" s="51"/>
      <c r="E28" s="51"/>
      <c r="F28" s="51"/>
      <c r="G28" s="51"/>
      <c r="H28" s="51"/>
      <c r="I28" s="52"/>
      <c r="J28" s="52"/>
      <c r="K28" s="52"/>
    </row>
    <row r="29" spans="1:11" x14ac:dyDescent="0.25">
      <c r="A29" s="51"/>
      <c r="B29" s="51"/>
      <c r="C29" s="51"/>
      <c r="D29" s="51"/>
      <c r="E29" s="51"/>
      <c r="F29" s="51"/>
      <c r="G29" s="51"/>
      <c r="H29" s="51"/>
      <c r="I29" s="52"/>
      <c r="J29" s="52"/>
      <c r="K29" s="52"/>
    </row>
    <row r="30" spans="1:11" x14ac:dyDescent="0.25">
      <c r="A30" s="51"/>
      <c r="B30" s="51"/>
      <c r="C30" s="51"/>
      <c r="D30" s="51"/>
      <c r="E30" s="51"/>
      <c r="F30" s="51"/>
      <c r="G30" s="51"/>
      <c r="H30" s="51"/>
      <c r="I30" s="52"/>
      <c r="J30" s="52"/>
      <c r="K30" s="52"/>
    </row>
    <row r="31" spans="1:11" x14ac:dyDescent="0.25">
      <c r="A31" s="52"/>
      <c r="B31" s="52"/>
      <c r="C31" s="52"/>
      <c r="D31" s="52"/>
      <c r="E31" s="52"/>
      <c r="F31" s="52"/>
      <c r="G31" s="52"/>
      <c r="H31" s="52"/>
      <c r="I31" s="52"/>
      <c r="J31" s="52"/>
      <c r="K31" s="52"/>
    </row>
    <row r="32" spans="1:11" x14ac:dyDescent="0.25">
      <c r="A32" s="52"/>
      <c r="B32" s="52"/>
      <c r="C32" s="52"/>
      <c r="D32" s="52"/>
      <c r="E32" s="52"/>
      <c r="F32" s="52"/>
      <c r="G32" s="52"/>
      <c r="H32" s="52"/>
      <c r="I32" s="52"/>
      <c r="J32" s="52"/>
      <c r="K32" s="52"/>
    </row>
    <row r="33" spans="1:11" x14ac:dyDescent="0.25">
      <c r="A33" s="52"/>
      <c r="B33" s="52"/>
      <c r="C33" s="52"/>
      <c r="D33" s="52"/>
      <c r="E33" s="52"/>
      <c r="F33" s="52"/>
      <c r="G33" s="52"/>
      <c r="H33" s="52"/>
      <c r="I33" s="52"/>
      <c r="J33" s="52"/>
      <c r="K33" s="52"/>
    </row>
    <row r="34" spans="1:11" x14ac:dyDescent="0.25">
      <c r="A34" s="52"/>
      <c r="B34" s="52"/>
      <c r="C34" s="52"/>
      <c r="D34" s="52"/>
      <c r="E34" s="52"/>
      <c r="F34" s="52"/>
      <c r="G34" s="52"/>
      <c r="H34" s="52"/>
      <c r="I34" s="52"/>
      <c r="J34" s="52"/>
      <c r="K34" s="52"/>
    </row>
    <row r="35" spans="1:11" x14ac:dyDescent="0.25">
      <c r="A35" s="52"/>
      <c r="B35" s="52"/>
      <c r="C35" s="52"/>
      <c r="D35" s="52"/>
      <c r="E35" s="52"/>
      <c r="F35" s="52"/>
      <c r="G35" s="52"/>
      <c r="H35" s="52"/>
      <c r="I35" s="52"/>
      <c r="J35" s="52"/>
      <c r="K35" s="52"/>
    </row>
    <row r="36" spans="1:11" x14ac:dyDescent="0.25">
      <c r="A36" s="52"/>
      <c r="B36" s="52"/>
      <c r="C36" s="52"/>
      <c r="D36" s="52"/>
      <c r="E36" s="52"/>
      <c r="F36" s="52"/>
      <c r="G36" s="52"/>
      <c r="H36" s="52"/>
      <c r="I36" s="52"/>
      <c r="J36" s="52"/>
      <c r="K36" s="52"/>
    </row>
    <row r="37" spans="1:11" x14ac:dyDescent="0.25">
      <c r="A37" s="52"/>
      <c r="B37" s="52"/>
      <c r="C37" s="52"/>
      <c r="D37" s="52"/>
      <c r="E37" s="52"/>
      <c r="F37" s="52"/>
      <c r="G37" s="52"/>
      <c r="H37" s="52"/>
      <c r="I37" s="52"/>
      <c r="J37" s="52"/>
      <c r="K37" s="52"/>
    </row>
    <row r="38" spans="1:11" x14ac:dyDescent="0.25">
      <c r="A38" s="52"/>
      <c r="B38" s="52"/>
      <c r="C38" s="52"/>
      <c r="D38" s="52"/>
      <c r="E38" s="52"/>
      <c r="F38" s="52"/>
      <c r="G38" s="52"/>
      <c r="H38" s="52"/>
      <c r="I38" s="52"/>
      <c r="J38" s="52"/>
      <c r="K38" s="52"/>
    </row>
    <row r="39" spans="1:11" x14ac:dyDescent="0.25">
      <c r="A39" s="52"/>
      <c r="B39" s="52"/>
      <c r="C39" s="52"/>
      <c r="D39" s="52"/>
      <c r="E39" s="52"/>
      <c r="F39" s="52"/>
      <c r="G39" s="52"/>
      <c r="H39" s="52"/>
      <c r="I39" s="52"/>
      <c r="J39" s="52"/>
      <c r="K39"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Score Sheet</vt:lpstr>
      <vt:lpstr>Part 1</vt:lpstr>
      <vt:lpstr>Part 2</vt:lpstr>
      <vt:lpstr>DO NOT DELETE</vt:lpstr>
    </vt:vector>
  </TitlesOfParts>
  <Company>Jordan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Rees</dc:creator>
  <cp:lastModifiedBy>Megan Rees</cp:lastModifiedBy>
  <cp:lastPrinted>2015-04-24T19:09:31Z</cp:lastPrinted>
  <dcterms:created xsi:type="dcterms:W3CDTF">2015-04-20T17:26:55Z</dcterms:created>
  <dcterms:modified xsi:type="dcterms:W3CDTF">2018-11-12T20:19:32Z</dcterms:modified>
</cp:coreProperties>
</file>